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Desktop\"/>
    </mc:Choice>
  </mc:AlternateContent>
  <bookViews>
    <workbookView xWindow="0" yWindow="0" windowWidth="28080" windowHeight="13065"/>
  </bookViews>
  <sheets>
    <sheet name="销售电价表" sheetId="4" r:id="rId1"/>
    <sheet name="趸售电价表" sheetId="2" r:id="rId2"/>
    <sheet name="输配电价表" sheetId="5" r:id="rId3"/>
    <sheet name="Sheet1" sheetId="6" r:id="rId4"/>
    <sheet name="Sheet3" sheetId="3" state="hidden" r:id="rId5"/>
  </sheets>
  <definedNames>
    <definedName name="_xlnm.Print_Area" localSheetId="1">趸售电价表!$A$1:$H$12</definedName>
    <definedName name="_xlnm.Print_Area" localSheetId="2">输配电价表!$A$1:$H$12</definedName>
    <definedName name="_xlnm.Print_Area" localSheetId="0">销售电价表!$A$1:$I$20</definedName>
  </definedNames>
  <calcPr calcId="162913"/>
</workbook>
</file>

<file path=xl/calcChain.xml><?xml version="1.0" encoding="utf-8"?>
<calcChain xmlns="http://schemas.openxmlformats.org/spreadsheetml/2006/main">
  <c r="E7" i="3" l="1"/>
  <c r="D7" i="3"/>
  <c r="C7" i="3"/>
  <c r="B7" i="3"/>
  <c r="H9" i="2"/>
  <c r="G9" i="2"/>
  <c r="F9" i="2"/>
  <c r="E9" i="2"/>
  <c r="D9" i="2"/>
  <c r="C9" i="2"/>
  <c r="H8" i="2"/>
  <c r="G8" i="2"/>
  <c r="F8" i="2"/>
  <c r="E8" i="2"/>
  <c r="D8" i="2"/>
  <c r="C8" i="2"/>
  <c r="H6" i="2"/>
  <c r="G6" i="2"/>
  <c r="F6" i="2"/>
  <c r="E6" i="2"/>
  <c r="D6" i="2"/>
  <c r="C6" i="2"/>
  <c r="E15" i="4"/>
  <c r="D15" i="4"/>
  <c r="C15" i="4"/>
</calcChain>
</file>

<file path=xl/sharedStrings.xml><?xml version="1.0" encoding="utf-8"?>
<sst xmlns="http://schemas.openxmlformats.org/spreadsheetml/2006/main" count="87" uniqueCount="67">
  <si>
    <t>附件1</t>
  </si>
  <si>
    <t>重庆市电网销售电价表</t>
  </si>
  <si>
    <r>
      <rPr>
        <b/>
        <sz val="12"/>
        <color indexed="8"/>
        <rFont val="方正仿宋_GBK"/>
        <charset val="134"/>
      </rPr>
      <t>　</t>
    </r>
    <r>
      <rPr>
        <sz val="12"/>
        <color indexed="8"/>
        <rFont val="方正仿宋_GBK"/>
        <charset val="134"/>
      </rPr>
      <t>单位：元/千瓦时</t>
    </r>
  </si>
  <si>
    <t>用   电  分  类</t>
  </si>
  <si>
    <t>电     度    电     价</t>
  </si>
  <si>
    <t>基本电价</t>
  </si>
  <si>
    <t>不满 1千伏</t>
  </si>
  <si>
    <t>1-10千伏</t>
  </si>
  <si>
    <t>35-110 千伏以下</t>
  </si>
  <si>
    <t>110千伏</t>
  </si>
  <si>
    <t>220千伏及     以上</t>
  </si>
  <si>
    <t>最大需量</t>
  </si>
  <si>
    <t>变压器容量</t>
  </si>
  <si>
    <t>（元/千瓦·月）</t>
  </si>
  <si>
    <t>(元/千伏安·月)</t>
  </si>
  <si>
    <t>一、居民生活用电</t>
  </si>
  <si>
    <t>其中：城乡“一户一表”居民用户年用电量2400度（含）以内</t>
  </si>
  <si>
    <t xml:space="preserve">             城乡“一户一表”居民用户年用电量2401度-4800度（含）</t>
  </si>
  <si>
    <t xml:space="preserve">          城乡“一户一表”居民用户年用电量4801度（含）以上</t>
  </si>
  <si>
    <t xml:space="preserve">         居民合表用户</t>
  </si>
  <si>
    <t>二、工商业及其他用电</t>
  </si>
  <si>
    <t>单一制</t>
  </si>
  <si>
    <t>两部制</t>
  </si>
  <si>
    <t>三、农业生产用电</t>
  </si>
  <si>
    <t>其中：农业排灌用电</t>
  </si>
  <si>
    <t xml:space="preserve">注：1. 上表所列价格，重庆市电力公司（包括母公司和控股公司）均含国家重大水利工程建设基金0.196875分钱；除农业排灌用电外，均含农网还贷资金2分钱，农     </t>
  </si>
  <si>
    <t xml:space="preserve">        业排灌用电征收基金按原政策口径执行；除农业生产用电外，均含大中型水库移民后期扶持基金0.6225分钱、地方水库移民后期扶持基金0.05分钱；除农业生产</t>
  </si>
  <si>
    <t xml:space="preserve">        用电外，均含可再生能源电价附加，其中：居民生活用电0.1分钱，其他用电1.9分钱。</t>
  </si>
  <si>
    <t xml:space="preserve">         3. 大工业用户执行工商业及其他用电两部制电价。</t>
  </si>
  <si>
    <t>附件2</t>
  </si>
  <si>
    <t>重庆市电网趸售电价表</t>
  </si>
  <si>
    <t>单位：元／千瓦时</t>
  </si>
  <si>
    <t xml:space="preserve">用 电 分 类 </t>
  </si>
  <si>
    <t>县 级 趸 售</t>
  </si>
  <si>
    <t>县 级 以 下 趸 售</t>
  </si>
  <si>
    <t>35-110千伏以下</t>
  </si>
  <si>
    <t>110千伏及以上</t>
  </si>
  <si>
    <t>注：</t>
  </si>
  <si>
    <r>
      <t>1. 上表所列价格，均含国家重大水利工程建设基金</t>
    </r>
    <r>
      <rPr>
        <b/>
        <sz val="12"/>
        <rFont val="方正仿宋_GBK"/>
        <charset val="134"/>
      </rPr>
      <t>0.196875</t>
    </r>
    <r>
      <rPr>
        <sz val="12"/>
        <rFont val="方正仿宋_GBK"/>
        <charset val="134"/>
      </rPr>
      <t>分钱，县级以下趸售电价除农业排灌用电外，均含农网还贷资金2分钱，农业排灌用电征收基金按原政策口径执行。</t>
    </r>
  </si>
  <si>
    <t>2. 上表所列价格，除农业生产用电外，均含大中型水库移民后期扶持基金0.6225分钱；地方水库移民后期扶持基金0.05分钱；可再生能源电价附加，其中：居民生活用电0.1分钱、其他用电1.9分钱。已摘帽国家级贫困县农业排灌用电按表列分类电价降低0.196875分钱（国家重大水利工程建设基金）执行。</t>
  </si>
  <si>
    <t>3. 重庆市电力公司对其控股供电公司趸售电量不适用此表。</t>
  </si>
  <si>
    <t>附件3</t>
  </si>
  <si>
    <t>重庆市电网输配电价表</t>
  </si>
  <si>
    <t xml:space="preserve">     单位：元/千瓦时</t>
  </si>
  <si>
    <t>用电分类</t>
  </si>
  <si>
    <t>电度电价</t>
  </si>
  <si>
    <t>不满1千伏</t>
  </si>
  <si>
    <t>35千伏</t>
  </si>
  <si>
    <t>220千伏</t>
  </si>
  <si>
    <t>最大需量              （元/千瓦·月）</t>
  </si>
  <si>
    <t>变压器容量               （元/千伏安·月）</t>
  </si>
  <si>
    <t>工商业及其他用电（单一制）</t>
  </si>
  <si>
    <t>工商业及其他用电（两部制）</t>
  </si>
  <si>
    <t>注：1.表中各电价含增值税、线损、交叉补贴及区域电网容量电价，不含政府性基金及附加。</t>
  </si>
  <si>
    <t xml:space="preserve">        2.参与电力市场化交易的电力用户输配电价水平按上表价格，并按规定标准另行征收政府性基金及附加。其他用户继续执行   </t>
  </si>
  <si>
    <t xml:space="preserve">          目录销售电价政策。</t>
  </si>
  <si>
    <t xml:space="preserve">        3.500千伏“网对网”外送电省外购电用户承担的送出省输电价格为每千瓦时不超过0.0219元（含税、含线损）。</t>
  </si>
  <si>
    <t>2017—2019年重庆市电网输配电价表</t>
  </si>
  <si>
    <t>单位：元/千瓦时</t>
  </si>
  <si>
    <t>最大需量（元/千瓦·月）</t>
  </si>
  <si>
    <t>最大容量（元/千伏安·月）</t>
  </si>
  <si>
    <t>一、一般工商业及其他用电</t>
  </si>
  <si>
    <t>二、大工业用电</t>
  </si>
  <si>
    <t>注：1.表中电价含增值税、线损及交叉补贴。</t>
  </si>
  <si>
    <t xml:space="preserve">           2.参与电力市场化交易的电力用户输配电价水平按上表执行，并按规定征收政府性基金及附加，政府性基金及附加的具体征收标准以现行目录销售电价表中征收标准为准。其他电力用户继续执行现行目录销售电价政策。 </t>
  </si>
  <si>
    <t xml:space="preserve">           3.2017—2019年国网重庆市电力公司综合线损率按6.94%计算，实际运行中线损率超过6.94%带来的风险由国网重庆市电力公司承担，低于6.94%的收益由国网重庆市电力公司和用户各分享50%。</t>
  </si>
  <si>
    <r>
      <t xml:space="preserve">     2. 上表所列价格，抗灾救灾用电和氮、磷、钾、复合肥企业生产用电，按表列分类电价降低2分钱（农网还贷资金）执行。采用离子膜法工艺的氯碱
         生产用电按表 列分类 电价降2 </t>
    </r>
    <r>
      <rPr>
        <sz val="12"/>
        <rFont val="方正仿宋_GBK"/>
        <charset val="134"/>
      </rPr>
      <t>分钱执行。已摘帽国家级贫困县农业排灌用电按表列分类电价降低0.196875分钱（国家重大水利工程建设基金）执行。</t>
    </r>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</si>
</sst>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0.0000_);[Red]\(0.0000\)"/>
    <numFmt numFmtId="179" formatCode="0.0000_ "/>
    <numFmt numFmtId="180" formatCode="0.0000"/>
    <numFmt numFmtId="181" formatCode="0.000_ "/>
  </numFmts>
  <fonts count="25" x14ac:knownFonts="1">
    <font>
      <sz val="11"/>
      <name val="宋体"/>
      <charset val="134"/>
    </font>
    <font>
      <sz val="12"/>
      <name val="方正黑体_GBK"/>
      <charset val="134"/>
    </font>
    <font>
      <sz val="20"/>
      <name val="方正小标宋_GBK"/>
      <charset val="134"/>
    </font>
    <font>
      <sz val="14"/>
      <name val="华文仿宋"/>
      <charset val="134"/>
    </font>
    <font>
      <sz val="10.5"/>
      <color rgb="FF000000"/>
      <name val="仿宋"/>
      <charset val="134"/>
    </font>
    <font>
      <b/>
      <sz val="14"/>
      <name val="方正仿宋_GBK"/>
      <charset val="134"/>
    </font>
    <font>
      <b/>
      <sz val="12"/>
      <name val="方正仿宋_GBK"/>
      <charset val="134"/>
    </font>
    <font>
      <sz val="12"/>
      <name val="方正仿宋_GBK"/>
      <charset val="134"/>
    </font>
    <font>
      <sz val="16"/>
      <color rgb="FF000000"/>
      <name val="华文仿宋"/>
      <charset val="134"/>
    </font>
    <font>
      <sz val="11"/>
      <name val="方正黑体_GBK"/>
      <charset val="134"/>
    </font>
    <font>
      <sz val="12"/>
      <name val="宋体"/>
      <charset val="134"/>
    </font>
    <font>
      <sz val="11"/>
      <name val="方正仿宋_GBK"/>
      <charset val="134"/>
    </font>
    <font>
      <sz val="14"/>
      <name val="方正黑体_GBK"/>
      <charset val="134"/>
    </font>
    <font>
      <sz val="12"/>
      <color rgb="FF000000"/>
      <name val="方正仿宋_GBK"/>
      <charset val="134"/>
    </font>
    <font>
      <sz val="16"/>
      <name val="Calibri"/>
      <family val="2"/>
    </font>
    <font>
      <sz val="10"/>
      <name val="Helv"/>
      <family val="2"/>
    </font>
    <font>
      <sz val="11"/>
      <color rgb="FF000000"/>
      <name val="方正黑体_GBK"/>
      <charset val="134"/>
    </font>
    <font>
      <sz val="12"/>
      <color indexed="8"/>
      <name val="方正仿宋_GBK"/>
      <charset val="134"/>
    </font>
    <font>
      <sz val="14"/>
      <color indexed="8"/>
      <name val="方正黑体_GBK"/>
      <charset val="134"/>
    </font>
    <font>
      <sz val="10"/>
      <name val="方正仿宋_GBK"/>
      <charset val="134"/>
    </font>
    <font>
      <sz val="20"/>
      <color indexed="8"/>
      <name val="方正小标宋_GBK"/>
      <charset val="134"/>
    </font>
    <font>
      <b/>
      <sz val="12"/>
      <color indexed="8"/>
      <name val="方正仿宋_GBK"/>
      <charset val="134"/>
    </font>
    <font>
      <sz val="12"/>
      <color indexed="8"/>
      <name val="方正黑体_GBK"/>
      <charset val="134"/>
    </font>
    <font>
      <sz val="9"/>
      <name val="宋体"/>
      <family val="3"/>
      <charset val="134"/>
    </font>
    <font>
      <sz val="12"/>
      <name val="方正仿宋_GBK"/>
      <family val="4"/>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s>
  <cellStyleXfs count="2">
    <xf numFmtId="0" fontId="0" fillId="0" borderId="0">
      <alignment vertical="center"/>
    </xf>
    <xf numFmtId="0" fontId="15" fillId="0" borderId="0">
      <protection locked="0"/>
    </xf>
  </cellStyleXfs>
  <cellXfs count="71">
    <xf numFmtId="0" fontId="0" fillId="0" borderId="0" xfId="0">
      <alignment vertical="center"/>
    </xf>
    <xf numFmtId="0" fontId="1" fillId="0" borderId="0" xfId="0" applyFont="1" applyAlignment="1">
      <alignment horizontal="justify" vertical="center"/>
    </xf>
    <xf numFmtId="0" fontId="3" fillId="0" borderId="0" xfId="0" applyFont="1" applyAlignment="1">
      <alignment horizontal="right" vertical="center"/>
    </xf>
    <xf numFmtId="0" fontId="4" fillId="0" borderId="0" xfId="0" applyFont="1" applyAlignment="1">
      <alignment horizontal="right" vertical="center" indent="2"/>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180"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left" vertical="center" indent="2"/>
    </xf>
    <xf numFmtId="0" fontId="8" fillId="0" borderId="0" xfId="0" applyFont="1" applyAlignment="1">
      <alignment horizontal="justify"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pplyAlignment="1">
      <alignment horizontal="justify"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7" fillId="0" borderId="1" xfId="0" applyFont="1" applyBorder="1" applyAlignment="1">
      <alignment vertical="center" wrapText="1"/>
    </xf>
    <xf numFmtId="0" fontId="13" fillId="0" borderId="1" xfId="0" applyFont="1" applyBorder="1" applyAlignment="1">
      <alignment horizontal="center" vertical="center"/>
    </xf>
    <xf numFmtId="0" fontId="13" fillId="0" borderId="0" xfId="0" applyFont="1" applyAlignment="1">
      <alignment vertical="center"/>
    </xf>
    <xf numFmtId="0" fontId="7" fillId="0" borderId="0" xfId="0" applyFont="1">
      <alignmen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14" fillId="0" borderId="0" xfId="0" applyFont="1" applyAlignment="1">
      <alignment horizontal="center" vertical="center"/>
    </xf>
    <xf numFmtId="0" fontId="0" fillId="0" borderId="0" xfId="0" applyFont="1">
      <alignment vertical="center"/>
    </xf>
    <xf numFmtId="0" fontId="7" fillId="0" borderId="0" xfId="1" applyFont="1" applyAlignment="1" applyProtection="1">
      <alignment vertical="center"/>
    </xf>
    <xf numFmtId="0" fontId="15" fillId="0" borderId="0" xfId="1" applyFill="1" applyBorder="1" applyAlignment="1" applyProtection="1">
      <alignment vertical="center"/>
    </xf>
    <xf numFmtId="0" fontId="1" fillId="0" borderId="1" xfId="1" applyFont="1" applyFill="1" applyBorder="1" applyAlignment="1" applyProtection="1">
      <alignment horizontal="center" vertical="center" wrapText="1"/>
    </xf>
    <xf numFmtId="0" fontId="1" fillId="0" borderId="3" xfId="1" applyFont="1" applyFill="1" applyBorder="1" applyAlignment="1" applyProtection="1">
      <alignment horizontal="center" vertical="center" wrapText="1"/>
    </xf>
    <xf numFmtId="179" fontId="17" fillId="0" borderId="1" xfId="1" applyNumberFormat="1" applyFont="1" applyFill="1" applyBorder="1" applyAlignment="1" applyProtection="1">
      <alignment horizontal="center" vertical="center"/>
    </xf>
    <xf numFmtId="0" fontId="7" fillId="0" borderId="0" xfId="1" applyFont="1" applyFill="1" applyBorder="1" applyAlignment="1" applyProtection="1">
      <alignment horizontal="left" vertical="top"/>
    </xf>
    <xf numFmtId="0" fontId="15" fillId="0" borderId="0" xfId="1" applyFont="1" applyFill="1" applyAlignment="1" applyProtection="1">
      <alignment vertical="center"/>
    </xf>
    <xf numFmtId="0" fontId="7" fillId="0" borderId="0" xfId="1" applyFont="1" applyFill="1" applyAlignment="1" applyProtection="1">
      <alignment horizontal="left" vertical="center"/>
    </xf>
    <xf numFmtId="0" fontId="0" fillId="0" borderId="0" xfId="0" applyAlignment="1">
      <alignment vertical="center"/>
    </xf>
    <xf numFmtId="0" fontId="0" fillId="0" borderId="0" xfId="0" applyAlignment="1">
      <alignment vertical="center"/>
    </xf>
    <xf numFmtId="0" fontId="19" fillId="0" borderId="0" xfId="1" applyFont="1" applyAlignment="1" applyProtection="1">
      <alignment vertical="center" wrapText="1"/>
    </xf>
    <xf numFmtId="0" fontId="22" fillId="0" borderId="1" xfId="1" applyFont="1" applyFill="1" applyBorder="1" applyAlignment="1" applyProtection="1">
      <alignment horizontal="center" vertical="center" wrapText="1"/>
    </xf>
    <xf numFmtId="178" fontId="17" fillId="0" borderId="1" xfId="1" applyNumberFormat="1" applyFont="1" applyFill="1" applyBorder="1" applyAlignment="1" applyProtection="1">
      <alignment horizontal="center" vertical="center" wrapText="1"/>
    </xf>
    <xf numFmtId="0" fontId="17" fillId="0" borderId="1" xfId="1" applyFont="1" applyFill="1" applyBorder="1" applyAlignment="1" applyProtection="1">
      <alignment horizontal="center" vertical="center" wrapText="1"/>
    </xf>
    <xf numFmtId="181" fontId="17" fillId="0" borderId="1" xfId="1" applyNumberFormat="1" applyFont="1" applyFill="1" applyBorder="1" applyAlignment="1" applyProtection="1">
      <alignment horizontal="center" vertical="center" wrapText="1"/>
    </xf>
    <xf numFmtId="178" fontId="21" fillId="0" borderId="1" xfId="1" applyNumberFormat="1" applyFont="1" applyFill="1" applyBorder="1" applyAlignment="1" applyProtection="1">
      <alignment horizontal="center" vertical="center" wrapText="1"/>
    </xf>
    <xf numFmtId="178" fontId="0" fillId="0" borderId="0" xfId="0" applyNumberFormat="1">
      <alignment vertical="center"/>
    </xf>
    <xf numFmtId="0" fontId="18" fillId="0" borderId="0" xfId="1" applyFont="1" applyAlignment="1" applyProtection="1">
      <alignment horizontal="left" vertical="center" wrapText="1"/>
    </xf>
    <xf numFmtId="0" fontId="20" fillId="0" borderId="0" xfId="1" applyFont="1" applyAlignment="1" applyProtection="1">
      <alignment horizontal="center" vertical="center" wrapText="1"/>
    </xf>
    <xf numFmtId="0" fontId="21" fillId="0" borderId="0" xfId="1" applyFont="1" applyBorder="1" applyAlignment="1" applyProtection="1">
      <alignment horizontal="right" wrapText="1"/>
    </xf>
    <xf numFmtId="0" fontId="22" fillId="0" borderId="1" xfId="1" applyFont="1" applyFill="1" applyBorder="1" applyAlignment="1" applyProtection="1">
      <alignment horizontal="center" vertical="center" wrapText="1"/>
    </xf>
    <xf numFmtId="0" fontId="17" fillId="0" borderId="1" xfId="1" applyFont="1" applyFill="1" applyBorder="1" applyAlignment="1" applyProtection="1">
      <alignment horizontal="left" vertical="center" wrapText="1"/>
    </xf>
    <xf numFmtId="0" fontId="17" fillId="0" borderId="1" xfId="1" applyFont="1" applyFill="1" applyBorder="1" applyAlignment="1" applyProtection="1">
      <alignment horizontal="left" vertical="center" shrinkToFit="1"/>
    </xf>
    <xf numFmtId="0" fontId="7" fillId="0" borderId="0" xfId="1" applyFont="1" applyFill="1" applyAlignment="1" applyProtection="1">
      <alignment vertical="center" wrapText="1"/>
    </xf>
    <xf numFmtId="0" fontId="7" fillId="0" borderId="0" xfId="0" applyFont="1" applyAlignment="1">
      <alignment vertical="center"/>
    </xf>
    <xf numFmtId="0" fontId="12" fillId="0" borderId="0" xfId="1" applyFont="1" applyAlignment="1" applyProtection="1">
      <alignment horizontal="left" vertical="center" wrapText="1"/>
    </xf>
    <xf numFmtId="0" fontId="2" fillId="0" borderId="0" xfId="1" applyFont="1" applyFill="1" applyAlignment="1" applyProtection="1">
      <alignment horizontal="center"/>
    </xf>
    <xf numFmtId="0" fontId="7" fillId="0" borderId="2" xfId="1" applyFont="1" applyFill="1" applyBorder="1" applyAlignment="1" applyProtection="1">
      <alignment horizontal="right"/>
    </xf>
    <xf numFmtId="0" fontId="1" fillId="0" borderId="3" xfId="1" applyFont="1" applyFill="1" applyBorder="1" applyAlignment="1" applyProtection="1">
      <alignment horizontal="center" vertical="center" wrapText="1"/>
    </xf>
    <xf numFmtId="0" fontId="1" fillId="0" borderId="1" xfId="1" applyFont="1" applyFill="1" applyBorder="1" applyAlignment="1" applyProtection="1">
      <alignment horizontal="center" vertical="center" wrapText="1"/>
    </xf>
    <xf numFmtId="0" fontId="1" fillId="0" borderId="4" xfId="1" applyFont="1" applyFill="1" applyBorder="1" applyAlignment="1" applyProtection="1">
      <alignment horizontal="center" vertical="center" wrapText="1"/>
    </xf>
    <xf numFmtId="0" fontId="1" fillId="0" borderId="5" xfId="1" applyFont="1" applyFill="1" applyBorder="1" applyAlignment="1" applyProtection="1">
      <alignment horizontal="center" vertical="center" wrapText="1"/>
    </xf>
    <xf numFmtId="0" fontId="16" fillId="0" borderId="3" xfId="0" applyFont="1" applyFill="1" applyBorder="1" applyAlignment="1">
      <alignment horizontal="center" vertical="center" wrapText="1"/>
    </xf>
    <xf numFmtId="0" fontId="17" fillId="0" borderId="6" xfId="1" applyFont="1" applyFill="1" applyBorder="1" applyAlignment="1" applyProtection="1">
      <alignment horizontal="left" vertical="center"/>
    </xf>
    <xf numFmtId="0" fontId="17" fillId="0" borderId="1" xfId="1" applyFont="1" applyFill="1" applyBorder="1" applyAlignment="1" applyProtection="1">
      <alignment horizontal="left" vertical="center"/>
    </xf>
    <xf numFmtId="0" fontId="7" fillId="0" borderId="7" xfId="1" applyFont="1" applyFill="1" applyBorder="1" applyAlignment="1" applyProtection="1">
      <alignment horizontal="left" vertical="center" wrapText="1"/>
    </xf>
    <xf numFmtId="0" fontId="7" fillId="0" borderId="0" xfId="1" applyFont="1" applyFill="1" applyAlignment="1" applyProtection="1">
      <alignment horizontal="left" vertical="center" wrapText="1"/>
    </xf>
    <xf numFmtId="0" fontId="7" fillId="0" borderId="0" xfId="1" applyFont="1" applyFill="1" applyAlignment="1" applyProtection="1">
      <alignment horizontal="left" vertical="center"/>
    </xf>
    <xf numFmtId="0" fontId="2" fillId="0" borderId="0" xfId="0" applyFont="1" applyAlignment="1">
      <alignment horizontal="center" vertical="center"/>
    </xf>
    <xf numFmtId="0" fontId="6" fillId="0" borderId="0" xfId="0" applyFont="1" applyBorder="1" applyAlignment="1">
      <alignment horizontal="right" vertical="center"/>
    </xf>
    <xf numFmtId="0" fontId="1" fillId="0" borderId="1" xfId="0" applyFont="1" applyBorder="1" applyAlignment="1">
      <alignment horizontal="center" vertical="center"/>
    </xf>
    <xf numFmtId="0" fontId="13" fillId="0" borderId="0" xfId="0" applyFont="1" applyAlignment="1">
      <alignment horizontal="left" vertical="center" wrapText="1"/>
    </xf>
    <xf numFmtId="0" fontId="5" fillId="0" borderId="1" xfId="0" applyFont="1" applyBorder="1" applyAlignment="1">
      <alignment horizontal="center" vertical="center"/>
    </xf>
    <xf numFmtId="0" fontId="4" fillId="0" borderId="0" xfId="0" applyFont="1" applyAlignment="1">
      <alignment horizontal="left" vertical="center" wrapText="1"/>
    </xf>
    <xf numFmtId="0" fontId="0" fillId="0" borderId="0" xfId="0" applyAlignment="1">
      <alignment vertical="center" wrapText="1"/>
    </xf>
    <xf numFmtId="0" fontId="24" fillId="0" borderId="0" xfId="1" applyFont="1" applyFill="1" applyAlignment="1" applyProtection="1">
      <alignment vertical="center" wrapText="1"/>
    </xf>
  </cellXfs>
  <cellStyles count="2">
    <cellStyle name="常规" xfId="0" builtinId="0"/>
    <cellStyle name="常规_Sheet2_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tabSelected="1" workbookViewId="0">
      <selection activeCell="A23" sqref="A23"/>
    </sheetView>
  </sheetViews>
  <sheetFormatPr defaultColWidth="9" defaultRowHeight="13.5" x14ac:dyDescent="0.15"/>
  <cols>
    <col min="1" max="1" width="27.25" customWidth="1"/>
    <col min="2" max="2" width="32.75" customWidth="1"/>
    <col min="3" max="3" width="12.5" customWidth="1"/>
    <col min="4" max="4" width="11.375" customWidth="1"/>
    <col min="5" max="5" width="14.625" customWidth="1"/>
    <col min="6" max="6" width="12.5" customWidth="1"/>
    <col min="7" max="7" width="12.25" customWidth="1"/>
    <col min="8" max="8" width="18.5" customWidth="1"/>
    <col min="9" max="9" width="18.625" customWidth="1"/>
    <col min="10" max="256" width="10" customWidth="1"/>
  </cols>
  <sheetData>
    <row r="1" spans="1:14" ht="16.899999999999999" customHeight="1" x14ac:dyDescent="0.15">
      <c r="A1" s="42" t="s">
        <v>0</v>
      </c>
      <c r="B1" s="42"/>
      <c r="C1" s="35"/>
      <c r="D1" s="35"/>
      <c r="E1" s="35"/>
      <c r="F1" s="35"/>
      <c r="G1" s="35"/>
      <c r="H1" s="35"/>
      <c r="I1" s="35"/>
    </row>
    <row r="2" spans="1:14" ht="27" x14ac:dyDescent="0.15">
      <c r="A2" s="43" t="s">
        <v>1</v>
      </c>
      <c r="B2" s="43"/>
      <c r="C2" s="43"/>
      <c r="D2" s="43"/>
      <c r="E2" s="43"/>
      <c r="F2" s="43"/>
      <c r="G2" s="43"/>
      <c r="H2" s="43"/>
      <c r="I2" s="43"/>
    </row>
    <row r="3" spans="1:14" ht="16.5" x14ac:dyDescent="0.3">
      <c r="A3" s="44" t="s">
        <v>2</v>
      </c>
      <c r="B3" s="44"/>
      <c r="C3" s="44"/>
      <c r="D3" s="44"/>
      <c r="E3" s="44"/>
      <c r="F3" s="44"/>
      <c r="G3" s="44"/>
      <c r="H3" s="44"/>
      <c r="I3" s="44"/>
    </row>
    <row r="4" spans="1:14" s="11" customFormat="1" ht="24" customHeight="1" x14ac:dyDescent="0.15">
      <c r="A4" s="45" t="s">
        <v>3</v>
      </c>
      <c r="B4" s="45"/>
      <c r="C4" s="45" t="s">
        <v>4</v>
      </c>
      <c r="D4" s="45"/>
      <c r="E4" s="45"/>
      <c r="F4" s="45"/>
      <c r="G4" s="45"/>
      <c r="H4" s="45" t="s">
        <v>5</v>
      </c>
      <c r="I4" s="45"/>
    </row>
    <row r="5" spans="1:14" s="11" customFormat="1" ht="19.899999999999999" customHeight="1" x14ac:dyDescent="0.15">
      <c r="A5" s="45"/>
      <c r="B5" s="45"/>
      <c r="C5" s="45" t="s">
        <v>6</v>
      </c>
      <c r="D5" s="45" t="s">
        <v>7</v>
      </c>
      <c r="E5" s="45" t="s">
        <v>8</v>
      </c>
      <c r="F5" s="45" t="s">
        <v>9</v>
      </c>
      <c r="G5" s="45" t="s">
        <v>10</v>
      </c>
      <c r="H5" s="36" t="s">
        <v>11</v>
      </c>
      <c r="I5" s="36" t="s">
        <v>12</v>
      </c>
    </row>
    <row r="6" spans="1:14" s="11" customFormat="1" ht="34.15" customHeight="1" x14ac:dyDescent="0.15">
      <c r="A6" s="45"/>
      <c r="B6" s="45"/>
      <c r="C6" s="45"/>
      <c r="D6" s="45"/>
      <c r="E6" s="45"/>
      <c r="F6" s="45"/>
      <c r="G6" s="45"/>
      <c r="H6" s="36" t="s">
        <v>13</v>
      </c>
      <c r="I6" s="36" t="s">
        <v>14</v>
      </c>
    </row>
    <row r="7" spans="1:14" ht="21" customHeight="1" x14ac:dyDescent="0.15">
      <c r="A7" s="46" t="s">
        <v>15</v>
      </c>
      <c r="B7" s="46"/>
      <c r="C7" s="37"/>
      <c r="D7" s="37"/>
      <c r="E7" s="37"/>
      <c r="F7" s="37"/>
      <c r="G7" s="37"/>
      <c r="H7" s="38"/>
      <c r="I7" s="38"/>
    </row>
    <row r="8" spans="1:14" ht="21" customHeight="1" x14ac:dyDescent="0.15">
      <c r="A8" s="47" t="s">
        <v>16</v>
      </c>
      <c r="B8" s="47"/>
      <c r="C8" s="37">
        <v>0.52</v>
      </c>
      <c r="D8" s="37">
        <v>0.51</v>
      </c>
      <c r="E8" s="37"/>
      <c r="F8" s="37"/>
      <c r="G8" s="37"/>
      <c r="H8" s="38"/>
      <c r="I8" s="38"/>
    </row>
    <row r="9" spans="1:14" ht="21" customHeight="1" x14ac:dyDescent="0.15">
      <c r="A9" s="47" t="s">
        <v>17</v>
      </c>
      <c r="B9" s="47"/>
      <c r="C9" s="37">
        <v>0.56999999999999995</v>
      </c>
      <c r="D9" s="37">
        <v>0.56000000000000005</v>
      </c>
      <c r="E9" s="37"/>
      <c r="F9" s="37"/>
      <c r="G9" s="37"/>
      <c r="H9" s="38"/>
      <c r="I9" s="38"/>
    </row>
    <row r="10" spans="1:14" ht="21" customHeight="1" x14ac:dyDescent="0.15">
      <c r="A10" s="47" t="s">
        <v>18</v>
      </c>
      <c r="B10" s="47"/>
      <c r="C10" s="37">
        <v>0.82</v>
      </c>
      <c r="D10" s="37">
        <v>0.81</v>
      </c>
      <c r="E10" s="37"/>
      <c r="F10" s="37"/>
      <c r="G10" s="37"/>
      <c r="H10" s="38"/>
      <c r="I10" s="38"/>
    </row>
    <row r="11" spans="1:14" ht="21" customHeight="1" x14ac:dyDescent="0.15">
      <c r="A11" s="47" t="s">
        <v>19</v>
      </c>
      <c r="B11" s="47"/>
      <c r="C11" s="37">
        <v>0.54</v>
      </c>
      <c r="D11" s="37">
        <v>0.53</v>
      </c>
      <c r="E11" s="37">
        <v>0.53</v>
      </c>
      <c r="F11" s="37">
        <v>0.53</v>
      </c>
      <c r="G11" s="37"/>
      <c r="H11" s="39"/>
      <c r="I11" s="38"/>
    </row>
    <row r="12" spans="1:14" ht="21" customHeight="1" x14ac:dyDescent="0.15">
      <c r="A12" s="46" t="s">
        <v>20</v>
      </c>
      <c r="B12" s="38" t="s">
        <v>21</v>
      </c>
      <c r="C12" s="37">
        <v>0.65780000000000005</v>
      </c>
      <c r="D12" s="37">
        <v>0.63780000000000003</v>
      </c>
      <c r="E12" s="37">
        <v>0.61780000000000002</v>
      </c>
      <c r="F12" s="37">
        <v>0.6028</v>
      </c>
      <c r="G12" s="37"/>
      <c r="H12" s="39"/>
      <c r="I12" s="38"/>
      <c r="K12" s="41"/>
      <c r="L12" s="41"/>
      <c r="M12" s="41"/>
      <c r="N12" s="41"/>
    </row>
    <row r="13" spans="1:14" ht="21" customHeight="1" x14ac:dyDescent="0.15">
      <c r="A13" s="46"/>
      <c r="B13" s="38" t="s">
        <v>22</v>
      </c>
      <c r="C13" s="40"/>
      <c r="D13" s="37">
        <v>0.60360000000000003</v>
      </c>
      <c r="E13" s="37">
        <v>0.57299999999999995</v>
      </c>
      <c r="F13" s="37">
        <v>0.55300000000000005</v>
      </c>
      <c r="G13" s="37">
        <v>0.53800000000000003</v>
      </c>
      <c r="H13" s="38">
        <v>36</v>
      </c>
      <c r="I13" s="38">
        <v>24</v>
      </c>
      <c r="K13" s="41"/>
      <c r="L13" s="41"/>
      <c r="M13" s="41"/>
      <c r="N13" s="41"/>
    </row>
    <row r="14" spans="1:14" ht="21" customHeight="1" x14ac:dyDescent="0.15">
      <c r="A14" s="46" t="s">
        <v>23</v>
      </c>
      <c r="B14" s="46"/>
      <c r="C14" s="37">
        <v>0.56799999999999995</v>
      </c>
      <c r="D14" s="37">
        <v>0.55300000000000005</v>
      </c>
      <c r="E14" s="37">
        <v>0.53800000000000003</v>
      </c>
      <c r="F14" s="37"/>
      <c r="G14" s="37"/>
      <c r="H14" s="38"/>
      <c r="I14" s="38"/>
    </row>
    <row r="15" spans="1:14" ht="26.1" customHeight="1" x14ac:dyDescent="0.15">
      <c r="A15" s="46" t="s">
        <v>24</v>
      </c>
      <c r="B15" s="46"/>
      <c r="C15" s="37">
        <f>0.336-0.0018</f>
        <v>0.3342</v>
      </c>
      <c r="D15" s="37">
        <f>0.321-0.0018</f>
        <v>0.31919999999999998</v>
      </c>
      <c r="E15" s="37">
        <f>0.306-0.0018</f>
        <v>0.30419999999999997</v>
      </c>
      <c r="F15" s="37"/>
      <c r="G15" s="37"/>
      <c r="H15" s="38"/>
      <c r="I15" s="38"/>
    </row>
    <row r="16" spans="1:14" s="33" customFormat="1" ht="23.1" customHeight="1" x14ac:dyDescent="0.15">
      <c r="A16" s="48" t="s">
        <v>25</v>
      </c>
      <c r="B16" s="48"/>
      <c r="C16" s="48"/>
      <c r="D16" s="48"/>
      <c r="E16" s="48"/>
      <c r="F16" s="48"/>
      <c r="G16" s="48"/>
      <c r="H16" s="48"/>
      <c r="I16" s="48"/>
    </row>
    <row r="17" spans="1:9" s="33" customFormat="1" ht="16.149999999999999" customHeight="1" x14ac:dyDescent="0.15">
      <c r="A17" s="48" t="s">
        <v>26</v>
      </c>
      <c r="B17" s="48"/>
      <c r="C17" s="48"/>
      <c r="D17" s="48"/>
      <c r="E17" s="48"/>
      <c r="F17" s="48"/>
      <c r="G17" s="48"/>
      <c r="H17" s="48"/>
      <c r="I17" s="48"/>
    </row>
    <row r="18" spans="1:9" s="33" customFormat="1" ht="16.149999999999999" customHeight="1" x14ac:dyDescent="0.15">
      <c r="A18" s="48" t="s">
        <v>27</v>
      </c>
      <c r="B18" s="48"/>
      <c r="C18" s="48"/>
      <c r="D18" s="48"/>
      <c r="E18" s="48"/>
      <c r="F18" s="48"/>
      <c r="G18" s="48"/>
      <c r="H18" s="48"/>
      <c r="I18" s="48"/>
    </row>
    <row r="19" spans="1:9" s="34" customFormat="1" ht="34.5" customHeight="1" x14ac:dyDescent="0.15">
      <c r="A19" s="70" t="s">
        <v>66</v>
      </c>
      <c r="B19" s="48"/>
      <c r="C19" s="48"/>
      <c r="D19" s="48"/>
      <c r="E19" s="48"/>
      <c r="F19" s="48"/>
      <c r="G19" s="48"/>
      <c r="H19" s="48"/>
      <c r="I19" s="48"/>
    </row>
    <row r="20" spans="1:9" s="34" customFormat="1" ht="19.5" customHeight="1" x14ac:dyDescent="0.15">
      <c r="A20" s="49" t="s">
        <v>28</v>
      </c>
      <c r="B20" s="49"/>
      <c r="C20" s="49"/>
      <c r="D20" s="49"/>
      <c r="E20" s="49"/>
      <c r="F20" s="49"/>
      <c r="G20" s="49"/>
      <c r="H20" s="49"/>
      <c r="I20" s="49"/>
    </row>
    <row r="21" spans="1:9" x14ac:dyDescent="0.15">
      <c r="C21" s="41"/>
      <c r="D21" s="41"/>
      <c r="E21" s="41"/>
      <c r="F21" s="41"/>
    </row>
  </sheetData>
  <mergeCells count="24">
    <mergeCell ref="A19:I19"/>
    <mergeCell ref="A20:I20"/>
    <mergeCell ref="A12:A13"/>
    <mergeCell ref="C5:C6"/>
    <mergeCell ref="D5:D6"/>
    <mergeCell ref="E5:E6"/>
    <mergeCell ref="F5:F6"/>
    <mergeCell ref="G5:G6"/>
    <mergeCell ref="A4:B6"/>
    <mergeCell ref="A14:B14"/>
    <mergeCell ref="A15:B15"/>
    <mergeCell ref="A16:I16"/>
    <mergeCell ref="A17:I17"/>
    <mergeCell ref="A18:I18"/>
    <mergeCell ref="A7:B7"/>
    <mergeCell ref="A8:B8"/>
    <mergeCell ref="A9:B9"/>
    <mergeCell ref="A10:B10"/>
    <mergeCell ref="A11:B11"/>
    <mergeCell ref="A1:B1"/>
    <mergeCell ref="A2:I2"/>
    <mergeCell ref="A3:I3"/>
    <mergeCell ref="C4:G4"/>
    <mergeCell ref="H4:I4"/>
  </mergeCells>
  <phoneticPr fontId="23" type="noConversion"/>
  <printOptions horizontalCentered="1"/>
  <pageMargins left="0.70833333333333304" right="0.70833333333333304" top="0.74791666666666701" bottom="0.74791666666666701" header="0.31458333333333299" footer="0.31458333333333299"/>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B27" sqref="B27"/>
    </sheetView>
  </sheetViews>
  <sheetFormatPr defaultColWidth="9" defaultRowHeight="13.5" x14ac:dyDescent="0.15"/>
  <cols>
    <col min="1" max="1" width="5.25" customWidth="1"/>
    <col min="2" max="2" width="25.375" customWidth="1"/>
    <col min="3" max="3" width="15.25" customWidth="1"/>
    <col min="4" max="4" width="17.375" customWidth="1"/>
    <col min="5" max="5" width="16.75" customWidth="1"/>
    <col min="6" max="6" width="14.125" customWidth="1"/>
    <col min="7" max="7" width="18.125" customWidth="1"/>
    <col min="8" max="8" width="17.25" customWidth="1"/>
    <col min="9" max="256" width="10" customWidth="1"/>
  </cols>
  <sheetData>
    <row r="1" spans="1:8" ht="25.5" customHeight="1" x14ac:dyDescent="0.15">
      <c r="A1" s="50" t="s">
        <v>29</v>
      </c>
      <c r="B1" s="50"/>
      <c r="C1" s="25"/>
      <c r="D1" s="25"/>
      <c r="E1" s="25"/>
      <c r="F1" s="25"/>
      <c r="G1" s="25"/>
      <c r="H1" s="25"/>
    </row>
    <row r="2" spans="1:8" ht="27" x14ac:dyDescent="0.45">
      <c r="A2" s="51" t="s">
        <v>30</v>
      </c>
      <c r="B2" s="51"/>
      <c r="C2" s="51"/>
      <c r="D2" s="51"/>
      <c r="E2" s="51"/>
      <c r="F2" s="51"/>
      <c r="G2" s="51"/>
      <c r="H2" s="51"/>
    </row>
    <row r="3" spans="1:8" ht="16.5" x14ac:dyDescent="0.3">
      <c r="A3" s="26"/>
      <c r="B3" s="52" t="s">
        <v>31</v>
      </c>
      <c r="C3" s="52"/>
      <c r="D3" s="52"/>
      <c r="E3" s="52"/>
      <c r="F3" s="52"/>
      <c r="G3" s="52"/>
      <c r="H3" s="52"/>
    </row>
    <row r="4" spans="1:8" s="11" customFormat="1" ht="31.5" customHeight="1" x14ac:dyDescent="0.15">
      <c r="A4" s="54" t="s">
        <v>32</v>
      </c>
      <c r="B4" s="54"/>
      <c r="C4" s="53" t="s">
        <v>33</v>
      </c>
      <c r="D4" s="53"/>
      <c r="E4" s="54"/>
      <c r="F4" s="55" t="s">
        <v>34</v>
      </c>
      <c r="G4" s="56"/>
      <c r="H4" s="57"/>
    </row>
    <row r="5" spans="1:8" s="11" customFormat="1" ht="36" customHeight="1" x14ac:dyDescent="0.15">
      <c r="A5" s="54"/>
      <c r="B5" s="54"/>
      <c r="C5" s="28" t="s">
        <v>7</v>
      </c>
      <c r="D5" s="27" t="s">
        <v>35</v>
      </c>
      <c r="E5" s="27" t="s">
        <v>36</v>
      </c>
      <c r="F5" s="27" t="s">
        <v>7</v>
      </c>
      <c r="G5" s="27" t="s">
        <v>35</v>
      </c>
      <c r="H5" s="27" t="s">
        <v>36</v>
      </c>
    </row>
    <row r="6" spans="1:8" ht="39.75" customHeight="1" x14ac:dyDescent="0.15">
      <c r="A6" s="58" t="s">
        <v>15</v>
      </c>
      <c r="B6" s="58"/>
      <c r="C6" s="29">
        <f>0.334</f>
        <v>0.33400000000000002</v>
      </c>
      <c r="D6" s="29">
        <f>0.334</f>
        <v>0.33400000000000002</v>
      </c>
      <c r="E6" s="29">
        <f>0.334</f>
        <v>0.33400000000000002</v>
      </c>
      <c r="F6" s="29">
        <f>0.374</f>
        <v>0.374</v>
      </c>
      <c r="G6" s="29">
        <f>0.374</f>
        <v>0.374</v>
      </c>
      <c r="H6" s="29">
        <f>0.374</f>
        <v>0.374</v>
      </c>
    </row>
    <row r="7" spans="1:8" ht="42.75" customHeight="1" x14ac:dyDescent="0.15">
      <c r="A7" s="59" t="s">
        <v>20</v>
      </c>
      <c r="B7" s="59"/>
      <c r="C7" s="29">
        <v>0.44130000000000003</v>
      </c>
      <c r="D7" s="29">
        <v>0.43130000000000002</v>
      </c>
      <c r="E7" s="29">
        <v>0.42630000000000001</v>
      </c>
      <c r="F7" s="29">
        <v>0.4713</v>
      </c>
      <c r="G7" s="29">
        <v>0.46129999999999999</v>
      </c>
      <c r="H7" s="29">
        <v>0.45629999999999998</v>
      </c>
    </row>
    <row r="8" spans="1:8" ht="36" customHeight="1" x14ac:dyDescent="0.15">
      <c r="A8" s="59" t="s">
        <v>23</v>
      </c>
      <c r="B8" s="59"/>
      <c r="C8" s="29">
        <f>0.427797152621606</f>
        <v>0.427797152621606</v>
      </c>
      <c r="D8" s="29">
        <f>0.417797152621606</f>
        <v>0.41779715262160599</v>
      </c>
      <c r="E8" s="29">
        <f>0.417797152621606-0.005</f>
        <v>0.41279715262160599</v>
      </c>
      <c r="F8" s="29">
        <f>0.447797152621606</f>
        <v>0.44779715262160602</v>
      </c>
      <c r="G8" s="29">
        <f>0.437797152621606</f>
        <v>0.43779715262160601</v>
      </c>
      <c r="H8" s="29">
        <f>0.437797152621606-0.005</f>
        <v>0.43279715262160601</v>
      </c>
    </row>
    <row r="9" spans="1:8" ht="39" customHeight="1" x14ac:dyDescent="0.15">
      <c r="A9" s="59" t="s">
        <v>24</v>
      </c>
      <c r="B9" s="59"/>
      <c r="C9" s="29">
        <f>0.215997675340211-0.0018</f>
        <v>0.214197675340211</v>
      </c>
      <c r="D9" s="29">
        <f>0.210997675340211-0.0018</f>
        <v>0.209197675340211</v>
      </c>
      <c r="E9" s="29">
        <f>0.210997675340211-0.0025-0.0018</f>
        <v>0.206697675340211</v>
      </c>
      <c r="F9" s="29">
        <f>0.215997675340211-0.0018</f>
        <v>0.214197675340211</v>
      </c>
      <c r="G9" s="29">
        <f>0.210997675340211-0.0018</f>
        <v>0.209197675340211</v>
      </c>
      <c r="H9" s="29">
        <f>0.210997675340211-0.0025-0.0018</f>
        <v>0.206697675340211</v>
      </c>
    </row>
    <row r="10" spans="1:8" s="24" customFormat="1" ht="34.9" customHeight="1" x14ac:dyDescent="0.15">
      <c r="A10" s="30" t="s">
        <v>37</v>
      </c>
      <c r="B10" s="60" t="s">
        <v>38</v>
      </c>
      <c r="C10" s="60"/>
      <c r="D10" s="60"/>
      <c r="E10" s="60"/>
      <c r="F10" s="60"/>
      <c r="G10" s="60"/>
      <c r="H10" s="60"/>
    </row>
    <row r="11" spans="1:8" s="24" customFormat="1" ht="47.65" customHeight="1" x14ac:dyDescent="0.15">
      <c r="A11" s="31"/>
      <c r="B11" s="61" t="s">
        <v>39</v>
      </c>
      <c r="C11" s="61"/>
      <c r="D11" s="61"/>
      <c r="E11" s="61"/>
      <c r="F11" s="61"/>
      <c r="G11" s="61"/>
      <c r="H11" s="61"/>
    </row>
    <row r="12" spans="1:8" s="24" customFormat="1" ht="15.6" customHeight="1" x14ac:dyDescent="0.15">
      <c r="A12" s="31"/>
      <c r="B12" s="62" t="s">
        <v>40</v>
      </c>
      <c r="C12" s="62"/>
      <c r="D12" s="62"/>
      <c r="E12" s="62"/>
      <c r="F12" s="62"/>
      <c r="G12" s="62"/>
      <c r="H12" s="32"/>
    </row>
  </sheetData>
  <mergeCells count="13">
    <mergeCell ref="B11:H11"/>
    <mergeCell ref="B12:G12"/>
    <mergeCell ref="A4:B5"/>
    <mergeCell ref="A6:B6"/>
    <mergeCell ref="A7:B7"/>
    <mergeCell ref="A8:B8"/>
    <mergeCell ref="A9:B9"/>
    <mergeCell ref="B10:H10"/>
    <mergeCell ref="A1:B1"/>
    <mergeCell ref="A2:H2"/>
    <mergeCell ref="B3:H3"/>
    <mergeCell ref="C4:E4"/>
    <mergeCell ref="F4:H4"/>
  </mergeCells>
  <phoneticPr fontId="23" type="noConversion"/>
  <printOptions horizontalCentered="1"/>
  <pageMargins left="0.70763888888888904" right="0.70763888888888904" top="0.74791666666666701" bottom="0.74791666666666701" header="0.31388888888888899" footer="0.31388888888888899"/>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A17" sqref="A17"/>
    </sheetView>
  </sheetViews>
  <sheetFormatPr defaultColWidth="9" defaultRowHeight="13.5" x14ac:dyDescent="0.15"/>
  <cols>
    <col min="1" max="1" width="30" customWidth="1"/>
    <col min="2" max="2" width="11.875" customWidth="1"/>
    <col min="3" max="3" width="12.375" customWidth="1"/>
    <col min="4" max="4" width="10.5" customWidth="1"/>
    <col min="5" max="5" width="10.375" customWidth="1"/>
    <col min="6" max="6" width="10.5" customWidth="1"/>
    <col min="7" max="7" width="18.25" customWidth="1"/>
    <col min="8" max="8" width="21.5" customWidth="1"/>
  </cols>
  <sheetData>
    <row r="1" spans="1:8" ht="27" customHeight="1" x14ac:dyDescent="0.15">
      <c r="A1" s="14" t="s">
        <v>41</v>
      </c>
    </row>
    <row r="2" spans="1:8" ht="27" x14ac:dyDescent="0.15">
      <c r="A2" s="63" t="s">
        <v>42</v>
      </c>
      <c r="B2" s="63"/>
      <c r="C2" s="63"/>
      <c r="D2" s="63"/>
      <c r="E2" s="63"/>
      <c r="F2" s="63"/>
      <c r="G2" s="63"/>
      <c r="H2" s="63"/>
    </row>
    <row r="3" spans="1:8" ht="20.25" x14ac:dyDescent="0.15">
      <c r="A3" s="2"/>
    </row>
    <row r="4" spans="1:8" ht="22.9" customHeight="1" x14ac:dyDescent="0.15">
      <c r="A4" s="64" t="s">
        <v>43</v>
      </c>
      <c r="B4" s="64"/>
      <c r="C4" s="64"/>
      <c r="D4" s="64"/>
      <c r="E4" s="64"/>
      <c r="F4" s="64"/>
      <c r="G4" s="64"/>
      <c r="H4" s="64"/>
    </row>
    <row r="5" spans="1:8" s="11" customFormat="1" ht="34.15" customHeight="1" x14ac:dyDescent="0.15">
      <c r="A5" s="65" t="s">
        <v>44</v>
      </c>
      <c r="B5" s="65" t="s">
        <v>45</v>
      </c>
      <c r="C5" s="65"/>
      <c r="D5" s="65"/>
      <c r="E5" s="65"/>
      <c r="F5" s="65"/>
      <c r="G5" s="65" t="s">
        <v>5</v>
      </c>
      <c r="H5" s="65"/>
    </row>
    <row r="6" spans="1:8" s="11" customFormat="1" ht="40.9" customHeight="1" x14ac:dyDescent="0.15">
      <c r="A6" s="65"/>
      <c r="B6" s="15" t="s">
        <v>46</v>
      </c>
      <c r="C6" s="15" t="s">
        <v>7</v>
      </c>
      <c r="D6" s="15" t="s">
        <v>47</v>
      </c>
      <c r="E6" s="15" t="s">
        <v>9</v>
      </c>
      <c r="F6" s="15" t="s">
        <v>48</v>
      </c>
      <c r="G6" s="16" t="s">
        <v>49</v>
      </c>
      <c r="H6" s="16" t="s">
        <v>50</v>
      </c>
    </row>
    <row r="7" spans="1:8" s="12" customFormat="1" ht="34.9" customHeight="1" x14ac:dyDescent="0.15">
      <c r="A7" s="17" t="s">
        <v>51</v>
      </c>
      <c r="B7" s="18">
        <v>0.25829999999999997</v>
      </c>
      <c r="C7" s="18">
        <v>0.23830000000000001</v>
      </c>
      <c r="D7" s="18">
        <v>0.21829999999999999</v>
      </c>
      <c r="E7" s="18">
        <v>0.20330000000000001</v>
      </c>
      <c r="F7" s="18"/>
      <c r="G7" s="8"/>
      <c r="H7" s="8"/>
    </row>
    <row r="8" spans="1:8" s="12" customFormat="1" ht="34.9" customHeight="1" x14ac:dyDescent="0.15">
      <c r="A8" s="17" t="s">
        <v>52</v>
      </c>
      <c r="B8" s="18"/>
      <c r="C8" s="18">
        <v>0.18379999999999999</v>
      </c>
      <c r="D8" s="18">
        <v>0.1555</v>
      </c>
      <c r="E8" s="18">
        <v>0.13320000000000001</v>
      </c>
      <c r="F8" s="18">
        <v>0.1132</v>
      </c>
      <c r="G8" s="8">
        <v>36</v>
      </c>
      <c r="H8" s="8">
        <v>24</v>
      </c>
    </row>
    <row r="9" spans="1:8" s="13" customFormat="1" ht="16.149999999999999" customHeight="1" x14ac:dyDescent="0.15">
      <c r="A9" s="19" t="s">
        <v>53</v>
      </c>
      <c r="B9" s="20"/>
      <c r="C9" s="20"/>
      <c r="D9" s="20"/>
      <c r="E9" s="20"/>
      <c r="F9" s="20"/>
      <c r="G9" s="20"/>
      <c r="H9" s="20"/>
    </row>
    <row r="10" spans="1:8" s="13" customFormat="1" ht="16.149999999999999" customHeight="1" x14ac:dyDescent="0.15">
      <c r="A10" s="66" t="s">
        <v>54</v>
      </c>
      <c r="B10" s="66"/>
      <c r="C10" s="66"/>
      <c r="D10" s="66"/>
      <c r="E10" s="66"/>
      <c r="F10" s="66"/>
      <c r="G10" s="66"/>
      <c r="H10" s="66"/>
    </row>
    <row r="11" spans="1:8" s="13" customFormat="1" ht="16.149999999999999" customHeight="1" x14ac:dyDescent="0.15">
      <c r="A11" s="21" t="s">
        <v>55</v>
      </c>
      <c r="B11" s="21"/>
      <c r="C11" s="21"/>
      <c r="D11" s="21"/>
      <c r="E11" s="21"/>
      <c r="F11" s="21"/>
      <c r="G11" s="21"/>
      <c r="H11" s="21"/>
    </row>
    <row r="12" spans="1:8" s="13" customFormat="1" ht="16.149999999999999" customHeight="1" x14ac:dyDescent="0.15">
      <c r="A12" s="22" t="s">
        <v>56</v>
      </c>
      <c r="B12" s="20"/>
      <c r="C12" s="20"/>
      <c r="D12" s="20"/>
      <c r="E12" s="20"/>
      <c r="F12" s="20"/>
      <c r="G12" s="20"/>
      <c r="H12" s="20"/>
    </row>
    <row r="13" spans="1:8" ht="21" x14ac:dyDescent="0.15">
      <c r="A13" s="23"/>
    </row>
  </sheetData>
  <mergeCells count="6">
    <mergeCell ref="A2:H2"/>
    <mergeCell ref="A4:H4"/>
    <mergeCell ref="B5:F5"/>
    <mergeCell ref="G5:H5"/>
    <mergeCell ref="A10:H10"/>
    <mergeCell ref="A5:A6"/>
  </mergeCells>
  <phoneticPr fontId="23" type="noConversion"/>
  <pageMargins left="0.69930555555555596" right="0.69930555555555596"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28" sqref="I28"/>
    </sheetView>
  </sheetViews>
  <sheetFormatPr defaultColWidth="8.875" defaultRowHeight="13.5" x14ac:dyDescent="0.15"/>
  <sheetData/>
  <phoneticPr fontId="23" type="noConversion"/>
  <pageMargins left="0.75" right="0.75" top="1" bottom="1" header="0.51180555555555596" footer="0.5118055555555559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workbookViewId="0">
      <selection activeCell="G13" sqref="G13"/>
    </sheetView>
  </sheetViews>
  <sheetFormatPr defaultColWidth="10" defaultRowHeight="13.5" x14ac:dyDescent="0.15"/>
  <cols>
    <col min="1" max="1" width="25.25" customWidth="1"/>
    <col min="2" max="2" width="12.25" customWidth="1"/>
    <col min="3" max="3" width="11.5" customWidth="1"/>
    <col min="4" max="4" width="12.625" customWidth="1"/>
    <col min="5" max="5" width="12.375" customWidth="1"/>
    <col min="6" max="6" width="11.875" customWidth="1"/>
    <col min="7" max="7" width="17.125" customWidth="1"/>
    <col min="8" max="8" width="19" customWidth="1"/>
  </cols>
  <sheetData>
    <row r="1" spans="1:8" ht="16.5" x14ac:dyDescent="0.15">
      <c r="A1" s="1" t="s">
        <v>41</v>
      </c>
    </row>
    <row r="2" spans="1:8" ht="27" x14ac:dyDescent="0.15">
      <c r="A2" s="63" t="s">
        <v>57</v>
      </c>
      <c r="B2" s="63"/>
      <c r="C2" s="63"/>
      <c r="D2" s="63"/>
      <c r="E2" s="63"/>
      <c r="F2" s="63"/>
      <c r="G2" s="63"/>
      <c r="H2" s="63"/>
    </row>
    <row r="3" spans="1:8" ht="20.25" x14ac:dyDescent="0.15">
      <c r="A3" s="2"/>
    </row>
    <row r="4" spans="1:8" x14ac:dyDescent="0.15">
      <c r="H4" s="3" t="s">
        <v>58</v>
      </c>
    </row>
    <row r="5" spans="1:8" ht="36.75" customHeight="1" x14ac:dyDescent="0.15">
      <c r="A5" s="67" t="s">
        <v>44</v>
      </c>
      <c r="B5" s="67" t="s">
        <v>45</v>
      </c>
      <c r="C5" s="67"/>
      <c r="D5" s="67"/>
      <c r="E5" s="67"/>
      <c r="F5" s="67"/>
      <c r="G5" s="67" t="s">
        <v>5</v>
      </c>
      <c r="H5" s="67"/>
    </row>
    <row r="6" spans="1:8" ht="33" x14ac:dyDescent="0.15">
      <c r="A6" s="67"/>
      <c r="B6" s="4" t="s">
        <v>46</v>
      </c>
      <c r="C6" s="4" t="s">
        <v>7</v>
      </c>
      <c r="D6" s="4" t="s">
        <v>47</v>
      </c>
      <c r="E6" s="4" t="s">
        <v>9</v>
      </c>
      <c r="F6" s="4" t="s">
        <v>48</v>
      </c>
      <c r="G6" s="5" t="s">
        <v>59</v>
      </c>
      <c r="H6" s="5" t="s">
        <v>60</v>
      </c>
    </row>
    <row r="7" spans="1:8" ht="55.5" customHeight="1" x14ac:dyDescent="0.15">
      <c r="A7" s="6" t="s">
        <v>61</v>
      </c>
      <c r="B7" s="7">
        <f>0.393-0.0111</f>
        <v>0.38190000000000002</v>
      </c>
      <c r="C7" s="7">
        <f>0.373-0.0111</f>
        <v>0.3619</v>
      </c>
      <c r="D7" s="7">
        <f>0.353-0.0111</f>
        <v>0.34189999999999998</v>
      </c>
      <c r="E7" s="7">
        <f>0.338-0.0111</f>
        <v>0.32690000000000002</v>
      </c>
      <c r="F7" s="8"/>
      <c r="G7" s="8"/>
      <c r="H7" s="8"/>
    </row>
    <row r="8" spans="1:8" ht="53.25" customHeight="1" x14ac:dyDescent="0.15">
      <c r="A8" s="6" t="s">
        <v>62</v>
      </c>
      <c r="B8" s="8"/>
      <c r="C8" s="8">
        <v>0.18590000000000001</v>
      </c>
      <c r="D8" s="8">
        <v>0.16320000000000001</v>
      </c>
      <c r="E8" s="8">
        <v>0.1459</v>
      </c>
      <c r="F8" s="8">
        <v>0.13089999999999999</v>
      </c>
      <c r="G8" s="8">
        <v>36</v>
      </c>
      <c r="H8" s="8">
        <v>24</v>
      </c>
    </row>
    <row r="9" spans="1:8" ht="6" customHeight="1" x14ac:dyDescent="0.15">
      <c r="A9" s="9"/>
    </row>
    <row r="10" spans="1:8" ht="18.75" customHeight="1" x14ac:dyDescent="0.15">
      <c r="A10" s="9" t="s">
        <v>63</v>
      </c>
    </row>
    <row r="11" spans="1:8" ht="29.25" customHeight="1" x14ac:dyDescent="0.15">
      <c r="A11" s="68" t="s">
        <v>64</v>
      </c>
      <c r="B11" s="69"/>
      <c r="C11" s="69"/>
      <c r="D11" s="69"/>
      <c r="E11" s="69"/>
      <c r="F11" s="69"/>
      <c r="G11" s="69"/>
      <c r="H11" s="69"/>
    </row>
    <row r="12" spans="1:8" ht="32.25" customHeight="1" x14ac:dyDescent="0.15">
      <c r="A12" s="68" t="s">
        <v>65</v>
      </c>
      <c r="B12" s="69"/>
      <c r="C12" s="69"/>
      <c r="D12" s="69"/>
      <c r="E12" s="69"/>
      <c r="F12" s="69"/>
      <c r="G12" s="69"/>
      <c r="H12" s="69"/>
    </row>
    <row r="13" spans="1:8" ht="21.75" x14ac:dyDescent="0.15">
      <c r="A13" s="10"/>
    </row>
  </sheetData>
  <mergeCells count="6">
    <mergeCell ref="A2:H2"/>
    <mergeCell ref="B5:F5"/>
    <mergeCell ref="G5:H5"/>
    <mergeCell ref="A11:H11"/>
    <mergeCell ref="A12:H12"/>
    <mergeCell ref="A5:A6"/>
  </mergeCells>
  <phoneticPr fontId="23" type="noConversion"/>
  <pageMargins left="0.69930555555555596" right="0.69930555555555596"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3</vt:i4>
      </vt:variant>
    </vt:vector>
  </HeadingPairs>
  <TitlesOfParts>
    <vt:vector size="8" baseType="lpstr">
      <vt:lpstr>销售电价表</vt:lpstr>
      <vt:lpstr>趸售电价表</vt:lpstr>
      <vt:lpstr>输配电价表</vt:lpstr>
      <vt:lpstr>Sheet1</vt:lpstr>
      <vt:lpstr>Sheet3</vt:lpstr>
      <vt:lpstr>趸售电价表!Print_Area</vt:lpstr>
      <vt:lpstr>输配电价表!Print_Area</vt:lpstr>
      <vt:lpstr>销售电价表!Print_Area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王倩</cp:lastModifiedBy>
  <cp:lastPrinted>2020-11-25T07:05:25Z</cp:lastPrinted>
  <dcterms:created xsi:type="dcterms:W3CDTF">2017-06-26T15:12:00Z</dcterms:created>
  <dcterms:modified xsi:type="dcterms:W3CDTF">2020-11-25T07:05:28Z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