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120" windowWidth="23256" windowHeight="12948"/>
  </bookViews>
  <sheets>
    <sheet name="审核表" sheetId="4" r:id="rId1"/>
    <sheet name="Sheet1" sheetId="1" r:id="rId2"/>
    <sheet name="Sheet2" sheetId="2" r:id="rId3"/>
    <sheet name="Sheet3" sheetId="3" r:id="rId4"/>
  </sheets>
  <definedNames>
    <definedName name="_xlnm._FilterDatabase" localSheetId="0" hidden="1">审核表!$A$5:$Z$12</definedName>
    <definedName name="_xlnm.Print_Titles" localSheetId="0">审核表!$4:$5</definedName>
  </definedNames>
  <calcPr calcId="145621"/>
</workbook>
</file>

<file path=xl/calcChain.xml><?xml version="1.0" encoding="utf-8"?>
<calcChain xmlns="http://schemas.openxmlformats.org/spreadsheetml/2006/main">
  <c r="X28" i="1" l="1"/>
  <c r="Z28" i="1" s="1"/>
  <c r="X27" i="1"/>
  <c r="Z27" i="1" s="1"/>
  <c r="X26" i="1"/>
  <c r="Z26" i="1" s="1"/>
  <c r="X25" i="1"/>
  <c r="Z25" i="1" s="1"/>
  <c r="X24" i="1"/>
  <c r="Z24" i="1" s="1"/>
  <c r="X23" i="1"/>
  <c r="Z23" i="1" s="1"/>
  <c r="X22" i="1"/>
  <c r="Z22" i="1" s="1"/>
  <c r="X21" i="1"/>
  <c r="Z21" i="1" s="1"/>
  <c r="X20" i="1"/>
  <c r="Z20" i="1" s="1"/>
  <c r="X18" i="1"/>
  <c r="Z18" i="1" s="1"/>
  <c r="X17" i="1"/>
  <c r="Z17" i="1" s="1"/>
  <c r="U16" i="1"/>
  <c r="P16" i="1"/>
  <c r="X16" i="1" s="1"/>
  <c r="Z16" i="1" s="1"/>
  <c r="X15" i="1"/>
  <c r="Z15" i="1" s="1"/>
  <c r="X14" i="1"/>
  <c r="Z14" i="1" s="1"/>
  <c r="X13" i="1"/>
  <c r="Z13" i="1" s="1"/>
  <c r="X12" i="1"/>
  <c r="Z12" i="1" s="1"/>
  <c r="X11" i="1"/>
  <c r="Z11" i="1" s="1"/>
  <c r="X10" i="1"/>
  <c r="Z10" i="1" s="1"/>
  <c r="X9" i="1"/>
  <c r="Z9" i="1" s="1"/>
  <c r="X8" i="1"/>
  <c r="Z8" i="1" s="1"/>
  <c r="X7" i="1"/>
  <c r="Z7" i="1" s="1"/>
  <c r="X6" i="1"/>
  <c r="Z6" i="1" s="1"/>
  <c r="X5" i="1"/>
  <c r="Z5" i="1" s="1"/>
  <c r="AH4" i="1"/>
  <c r="AG4" i="1"/>
  <c r="AF4" i="1"/>
  <c r="AE4" i="1"/>
  <c r="AD4" i="1"/>
  <c r="AC4" i="1"/>
  <c r="AB4" i="1"/>
  <c r="AA4" i="1"/>
  <c r="P12" i="4"/>
  <c r="Z4" i="1" l="1"/>
  <c r="X4" i="1"/>
</calcChain>
</file>

<file path=xl/sharedStrings.xml><?xml version="1.0" encoding="utf-8"?>
<sst xmlns="http://schemas.openxmlformats.org/spreadsheetml/2006/main" count="437" uniqueCount="229">
  <si>
    <t>序
号</t>
  </si>
  <si>
    <t>项目名称</t>
  </si>
  <si>
    <t>所属流域</t>
  </si>
  <si>
    <t>总投资(万元)</t>
  </si>
  <si>
    <t>建设规模</t>
  </si>
  <si>
    <t>是否位于市(地、州)城区</t>
  </si>
  <si>
    <t>合理造价</t>
  </si>
  <si>
    <t>中央预算内投资补助比例</t>
  </si>
  <si>
    <t>中央预算内投资补助上限</t>
  </si>
  <si>
    <t>投资下达情况（万元）</t>
  </si>
  <si>
    <t>资金到位情况（万元）</t>
  </si>
  <si>
    <t>投资完成情况（万元）</t>
  </si>
  <si>
    <t>本次申请中央预算内投资(万元)</t>
  </si>
  <si>
    <t>是否是续建项目</t>
  </si>
  <si>
    <t>是否申报和安排其他中央资金</t>
  </si>
  <si>
    <t>规划储备库中项目名称</t>
  </si>
  <si>
    <t>项目单位</t>
  </si>
  <si>
    <t>社会信用代码</t>
  </si>
  <si>
    <t>前期工作情况</t>
  </si>
  <si>
    <t>当地水环境综合治理等方案批复文号和时间</t>
  </si>
  <si>
    <t>PPP项目推进情况</t>
  </si>
  <si>
    <t>项目建设进度</t>
  </si>
  <si>
    <t>建设年限(年)</t>
  </si>
  <si>
    <t>建设地点</t>
  </si>
  <si>
    <t>备注</t>
  </si>
  <si>
    <t>污水处理(万吨/日)</t>
  </si>
  <si>
    <t>污水提标改造(万吨/日)</t>
  </si>
  <si>
    <t>中水回用(万吨/日)</t>
  </si>
  <si>
    <t>污水管网(公里)</t>
  </si>
  <si>
    <t>污泥处理（吨/日）</t>
  </si>
  <si>
    <t>垃圾收运(吨/日)</t>
  </si>
  <si>
    <t>垃圾填埋处理(吨/日)</t>
  </si>
  <si>
    <t>垃圾填埋库容(万立方米)</t>
  </si>
  <si>
    <t>渗滤液处理(吨/日)</t>
  </si>
  <si>
    <t>河道湖库垃圾清理（万吨）</t>
  </si>
  <si>
    <t>河湖污染底泥清理(万立方米)</t>
  </si>
  <si>
    <t>生态护岸(公里)</t>
  </si>
  <si>
    <t>人工湿地建设(平方公里)</t>
  </si>
  <si>
    <t>生态沟渠（公里）</t>
  </si>
  <si>
    <t>生态步道（公里）</t>
  </si>
  <si>
    <t>生态隔离带（平方公里）</t>
  </si>
  <si>
    <t>护栏（公里）</t>
  </si>
  <si>
    <t>合计</t>
  </si>
  <si>
    <t>其中，中央预算内</t>
  </si>
  <si>
    <t>可研批复文号和时间</t>
  </si>
  <si>
    <t>初设批复文号和时间</t>
  </si>
  <si>
    <t>土地预审批复文号和时间</t>
  </si>
  <si>
    <t>规划选址许可编号和时间</t>
  </si>
  <si>
    <t>稳评批复文号和时间</t>
  </si>
  <si>
    <t>环评批复文号和时间</t>
  </si>
  <si>
    <t>能评批复文号和时间</t>
  </si>
  <si>
    <t>是否PPP项目</t>
  </si>
  <si>
    <t>PPP招标时间</t>
  </si>
  <si>
    <t>PPP合同签署时间</t>
  </si>
  <si>
    <t>项目实际（预计）开工时间</t>
  </si>
  <si>
    <t>项目预计完工时间</t>
  </si>
  <si>
    <t>市(地、州)</t>
  </si>
  <si>
    <t>县(市)</t>
  </si>
  <si>
    <t>乡(镇)</t>
  </si>
  <si>
    <t>秀山县杨梅水库水环境综合治理项目</t>
  </si>
  <si>
    <t>长江源头</t>
  </si>
  <si>
    <t>否</t>
  </si>
  <si>
    <t>秀山华渝置业有限公司</t>
  </si>
  <si>
    <t>91500241059898660A</t>
  </si>
  <si>
    <t>秀山发改投〔2019〕205号，
2019/9/5</t>
  </si>
  <si>
    <t>秀规资预审〔2019〕55号，
2019/8/30</t>
  </si>
  <si>
    <t>选字第市500241201900520号，
2019/8/28</t>
  </si>
  <si>
    <t>不需办理能评</t>
  </si>
  <si>
    <t>重庆市</t>
  </si>
  <si>
    <t>秀山</t>
  </si>
  <si>
    <t>中和街道</t>
  </si>
  <si>
    <t>垫江县小城镇污水管网（东部片区）建设工程</t>
  </si>
  <si>
    <t>三峡库区及上游</t>
  </si>
  <si>
    <t>重庆兴垫实业有限责任公司</t>
  </si>
  <si>
    <t>垫江发改委发【2019】245号.20190909</t>
  </si>
  <si>
    <t>20190806垫江县小城镇污水管网（东部片区）建设工程不涉及新增建设用地的说明</t>
  </si>
  <si>
    <t>垫规资函【2019】213号</t>
  </si>
  <si>
    <t>垫江信办函【2019】90号20190909</t>
  </si>
  <si>
    <t>垫环函【2019】166号20190906</t>
  </si>
  <si>
    <t>垫江2019JN备002号</t>
  </si>
  <si>
    <t>垫江县</t>
  </si>
  <si>
    <t>太平镇、黄沙镇、五洞镇、高峰镇、砚台镇、</t>
  </si>
  <si>
    <t>龙溪河流域试点项目</t>
  </si>
  <si>
    <t>新盛河沙溪段水生态环境治理工程</t>
  </si>
  <si>
    <t>重庆市綦江区江河水电开发有限责任公司</t>
  </si>
  <si>
    <t>綦江区</t>
  </si>
  <si>
    <t>通惠河（东方新天地至新客运中心段）水生态环境综合治理工程</t>
  </si>
  <si>
    <t>柏水溪流域（合川段）综合整治工程</t>
  </si>
  <si>
    <t>重庆合川区汽车产业服务中心</t>
  </si>
  <si>
    <t>12500382597955407P</t>
  </si>
  <si>
    <t>合川发改发〔2019〕374号，20190830</t>
  </si>
  <si>
    <t>不涉及新增用地需求</t>
  </si>
  <si>
    <t>合川稳评〔2019〕9号，20190906</t>
  </si>
  <si>
    <t>能评豁免；20190905</t>
  </si>
  <si>
    <t>合川府〔2017〕119号</t>
  </si>
  <si>
    <t>合川区</t>
  </si>
  <si>
    <t>土场镇、清平镇</t>
  </si>
  <si>
    <t>合川区濮家河水环境综合治理工程</t>
  </si>
  <si>
    <t>重庆江城水务有限公司</t>
  </si>
  <si>
    <t>11500382009325274P</t>
  </si>
  <si>
    <t>合川发改发〔2019〕373号，20190830</t>
  </si>
  <si>
    <t>合川稳评〔2019〕10号，20190906</t>
  </si>
  <si>
    <t>合阳城街道办事处</t>
  </si>
  <si>
    <t>重庆市长寿污水处理厂三期扩建项目</t>
  </si>
  <si>
    <t>是</t>
  </si>
  <si>
    <t>长寿区污水处理三期扩建工程</t>
  </si>
  <si>
    <t>重庆市水务资产经营有限公司</t>
  </si>
  <si>
    <t>91500000663597063W</t>
  </si>
  <si>
    <t>渝发改环〔2019〕717号，20190612</t>
  </si>
  <si>
    <t>重庆市长寿区规划和自然资源局关于长寿污水处理厂三期扩建项目预审的意见，20190327</t>
  </si>
  <si>
    <t>选字第市500115201800542号,20191119</t>
  </si>
  <si>
    <t>正在办理</t>
  </si>
  <si>
    <t>长寿区</t>
  </si>
  <si>
    <t>凤城街道</t>
  </si>
  <si>
    <t>重庆市龙溪河环境综合整治与生态保护示范项目梁平区龙溪河和林、屏锦、明达河段综合治理工程</t>
  </si>
  <si>
    <t>重庆</t>
  </si>
  <si>
    <t>和林、屏锦、明达</t>
  </si>
  <si>
    <t>嘉陵江流域（合川段）可持续发展工程</t>
  </si>
  <si>
    <t>91500117688903768Q</t>
  </si>
  <si>
    <t>合川发改发〔2019〕375号，20190830</t>
  </si>
  <si>
    <t>合川稳评〔2019〕11号，20190906</t>
  </si>
  <si>
    <t>南津街办事处、钱塘镇、云门街道等地</t>
  </si>
  <si>
    <t>重庆市璧山区璧南河流域河边镇孙家沟水环境治理工程</t>
  </si>
  <si>
    <t>璧南河流域河边镇孙家沟水环境治理工程</t>
  </si>
  <si>
    <t>璧发改【2019】248号，2019年9月7日</t>
  </si>
  <si>
    <t>璧规资函【2019】179号，2019年9月6日</t>
  </si>
  <si>
    <t>2019年1月30日-渝（璧山）环建函【2019】015号</t>
  </si>
  <si>
    <t>2020.06</t>
  </si>
  <si>
    <t>璧山</t>
  </si>
  <si>
    <t>重庆市璧山区璧南河流域青杠街道重点河段水环境治理工程</t>
  </si>
  <si>
    <t>璧南河流域青杠街道重点河段水环境治理工程</t>
  </si>
  <si>
    <t>璧发改【2019】247号，2019年9月7日</t>
  </si>
  <si>
    <t>璧规资函【2019】178号，2019年9月6日</t>
  </si>
  <si>
    <t>青杠</t>
  </si>
  <si>
    <t>重庆瑞安天地房地产发展有限公司</t>
  </si>
  <si>
    <t>备案证：2019-500103-77-03-089399,日期20190909</t>
  </si>
  <si>
    <t>渝中区</t>
  </si>
  <si>
    <t>重庆市长寿区长寿湖镇污水管网整改工程</t>
  </si>
  <si>
    <t>重庆市长寿区长寿湖镇人民政府</t>
  </si>
  <si>
    <t>长发改投【2019】194号 2019.6.26</t>
  </si>
  <si>
    <t>长寿规资函【209】199号</t>
  </si>
  <si>
    <t>长寿规资函【209】185号</t>
  </si>
  <si>
    <t>长寿湖镇</t>
  </si>
  <si>
    <t>苦水河河流综合整治工程（大邮路至经开大道段）</t>
  </si>
  <si>
    <t>重庆邮发实业发展有限公司</t>
  </si>
  <si>
    <t>91500111054805728N</t>
  </si>
  <si>
    <t>双桥经开经发审〔2019〕19号  2019.7.3</t>
  </si>
  <si>
    <t>选字第市500111201900506号   2019.9.5</t>
  </si>
  <si>
    <t>《建设项目环境影响登记表》备案号：201950019100000034.时间：2019.9.6</t>
  </si>
  <si>
    <t>大足区</t>
  </si>
  <si>
    <t>邮亭镇</t>
  </si>
  <si>
    <t>重庆市龙溪河环境综合整治与生态保护示范项目梁平区龙溪河金带镇河段综合治理工程</t>
  </si>
  <si>
    <t>金带</t>
  </si>
  <si>
    <t xml:space="preserve">    2. 单纯污水和垃圾处理类项目是指建设内容仅包括污水处理、污水管网、污水提标改造、中水回用、污泥处理、垃圾填埋场、渗滤液处理和垃圾收运工程的项目；</t>
  </si>
  <si>
    <t xml:space="preserve">    3. 续建项目是指已安排重点流域水环境综合治理中央预算内投资计划，且再次申请投资计划的项目；</t>
  </si>
  <si>
    <t xml:space="preserve">    5. 中央预算内投资补助比例填写为小数形式，如补助比例为60%，请填写为0.6</t>
  </si>
  <si>
    <t>实际可争取资金</t>
  </si>
  <si>
    <t>符合要求</t>
  </si>
  <si>
    <t>2019-2021</t>
  </si>
  <si>
    <t>/</t>
  </si>
  <si>
    <t>2019-2020</t>
  </si>
  <si>
    <t>集中式饮用水源环境整治工程（羊喝坪水库）项目</t>
  </si>
  <si>
    <t>羊喝坪水库饮用水源地保护工程</t>
  </si>
  <si>
    <t>重庆市万盛经开区水务资产经营管理有限公司</t>
  </si>
  <si>
    <t>万盛发改行审【2019】95号  2019年4月26日</t>
  </si>
  <si>
    <t>未取得</t>
  </si>
  <si>
    <t>万盛经开区</t>
  </si>
  <si>
    <t>黑山镇</t>
  </si>
  <si>
    <r>
      <rPr>
        <sz val="10"/>
        <rFont val="方正仿宋_GBK"/>
        <charset val="134"/>
      </rPr>
      <t>2</t>
    </r>
    <r>
      <rPr>
        <sz val="10"/>
        <rFont val="宋体"/>
        <charset val="134"/>
      </rPr>
      <t>020-2020</t>
    </r>
  </si>
  <si>
    <t>綦发改审批〔2019〕347号/2019.09.06</t>
  </si>
  <si>
    <t>綦规资函〔2019〕285号/2019.09.04</t>
  </si>
  <si>
    <t>已审批/2019.09.04</t>
  </si>
  <si>
    <t>綦信办函〔2019〕50号/2019.09.05</t>
  </si>
  <si>
    <t>办理情况的说明/2019.09.06</t>
  </si>
  <si>
    <t>2020-2020</t>
  </si>
  <si>
    <t>綦发改审批〔2019〕348号/2019.09.06</t>
  </si>
  <si>
    <t>綦规资函〔2019〕287号/2019.09.05</t>
  </si>
  <si>
    <t>綦信办函〔2019〕49号/2019.09.05</t>
  </si>
  <si>
    <t>2020-2021</t>
  </si>
  <si>
    <r>
      <rPr>
        <sz val="9"/>
        <rFont val="方正仿宋_GBK"/>
        <charset val="134"/>
      </rPr>
      <t>2</t>
    </r>
    <r>
      <rPr>
        <sz val="10"/>
        <rFont val="宋体"/>
        <charset val="134"/>
      </rPr>
      <t>020年仅完成项目40%投资</t>
    </r>
  </si>
  <si>
    <t>重庆市合川区人民政府合阳城街道办事处</t>
  </si>
  <si>
    <r>
      <rPr>
        <sz val="9"/>
        <rFont val="方正仿宋_GBK"/>
        <charset val="134"/>
      </rPr>
      <t>项目单位为政府，2</t>
    </r>
    <r>
      <rPr>
        <sz val="10"/>
        <rFont val="宋体"/>
        <charset val="134"/>
      </rPr>
      <t>020年仅完成项目55.77%投资</t>
    </r>
  </si>
  <si>
    <r>
      <rPr>
        <sz val="9"/>
        <rFont val="方正仿宋_GBK"/>
        <charset val="134"/>
      </rPr>
      <t>2020年仅完成项目</t>
    </r>
    <r>
      <rPr>
        <sz val="10"/>
        <rFont val="宋体"/>
        <charset val="134"/>
      </rPr>
      <t>30</t>
    </r>
    <r>
      <rPr>
        <sz val="10"/>
        <rFont val="宋体"/>
        <charset val="134"/>
      </rPr>
      <t>%投资</t>
    </r>
  </si>
  <si>
    <t>2022.06</t>
  </si>
  <si>
    <t>2020-2022</t>
  </si>
  <si>
    <t>2020-2023</t>
  </si>
  <si>
    <t>正在办理入库调整工作</t>
  </si>
  <si>
    <t>《重庆市大足区国土资源和房屋管理局
双桥经开区分局关于苦水河河流综合整治工程（大邮路至经开大道段）办理用地预审的说明》
2019.7.3</t>
  </si>
  <si>
    <t>不在规划储备库内</t>
  </si>
  <si>
    <t>不在规划储备库内，项目业主是政府</t>
  </si>
  <si>
    <t>化龙桥生态环境综合治理项目</t>
  </si>
  <si>
    <t>不在规划储备库内，仅有一个备案证</t>
  </si>
  <si>
    <t>不符合要求</t>
  </si>
  <si>
    <t>石柱县龙河牛石嵌流域水环境综合治理工程项目</t>
  </si>
  <si>
    <t>龙河流域环境综合整治工程石柱段</t>
  </si>
  <si>
    <t>重庆裕鑫城市建设投资有限公司</t>
  </si>
  <si>
    <t>石发改审〔2018〕119号2018-6-5</t>
  </si>
  <si>
    <t>石建委初设〔2018〕17号2018-06-25</t>
  </si>
  <si>
    <t>石国土房管预审〔2018〕281号2018-05-25</t>
  </si>
  <si>
    <t>选字第市政500240201800030
2018-06-04</t>
  </si>
  <si>
    <t>无</t>
  </si>
  <si>
    <t>渝（石）环准〔2018〕28号2018-06-28</t>
  </si>
  <si>
    <t>2018.12</t>
  </si>
  <si>
    <t>2019.12</t>
  </si>
  <si>
    <t>2018-2019</t>
  </si>
  <si>
    <t>石柱县</t>
  </si>
  <si>
    <t>万安街道</t>
  </si>
  <si>
    <t>2019年完工，2020年无投资</t>
  </si>
  <si>
    <t>石柱县枫木镇等7乡镇污水管网项目</t>
  </si>
  <si>
    <t>石发改审【2019】38号
2019-02-25</t>
  </si>
  <si>
    <t>石建委初设【2019】8 2019-04-19</t>
  </si>
  <si>
    <t>石国土房管预审【2019】3号2019-01-21</t>
  </si>
  <si>
    <t xml:space="preserve">选字第市500240201800521号 2018-11-14
</t>
  </si>
  <si>
    <t>环评评审已通过，正在公示期，预计于2019年9月20日取得批复</t>
  </si>
  <si>
    <t>枫木镇、河嘴乡、冷水镇、临溪镇、石家乡、王家乡、鱼池镇</t>
  </si>
  <si>
    <t>非试点区域的单纯污水项目</t>
  </si>
  <si>
    <t>九龙外滩广场片区—“两江四岸”治理提升工程</t>
  </si>
  <si>
    <t>渝中区住建委</t>
  </si>
  <si>
    <t>2020.6</t>
  </si>
  <si>
    <t>2021.12</t>
  </si>
  <si>
    <t>不在规划储备库内，所有前期手续均无，无细化工程量，项目业主是政府部门</t>
  </si>
  <si>
    <t>李子坝片区—“两江四岸”治理提升工程</t>
  </si>
  <si>
    <r>
      <rPr>
        <sz val="10"/>
        <rFont val="宋体"/>
        <charset val="134"/>
      </rPr>
      <t>注：</t>
    </r>
    <r>
      <rPr>
        <sz val="10"/>
        <rFont val="Times New Roman"/>
        <family val="1"/>
      </rPr>
      <t xml:space="preserve">1. </t>
    </r>
    <r>
      <rPr>
        <sz val="10"/>
        <rFont val="宋体"/>
        <charset val="134"/>
      </rPr>
      <t>所属流域应在长江流域、黄河流域、珠江流域、松花江流域、淮河流域、海河流域、辽河流域、环渤海地区、千岛湖及新安江上游、闽江流域、九龙江流域、九洲江流域、洱海流域、兴凯湖流域、呼伦湖流域、艾比湖流域中选填。</t>
    </r>
  </si>
  <si>
    <r>
      <rPr>
        <sz val="10"/>
        <rFont val="宋体"/>
        <charset val="134"/>
      </rPr>
      <t xml:space="preserve">    4. 不是</t>
    </r>
    <r>
      <rPr>
        <sz val="10"/>
        <rFont val="Times New Roman"/>
        <family val="1"/>
      </rPr>
      <t>PPP</t>
    </r>
    <r>
      <rPr>
        <sz val="10"/>
        <rFont val="宋体"/>
        <charset val="134"/>
      </rPr>
      <t>项目，无需填写</t>
    </r>
    <r>
      <rPr>
        <sz val="10"/>
        <rFont val="Times New Roman"/>
        <family val="1"/>
      </rPr>
      <t>PPP</t>
    </r>
    <r>
      <rPr>
        <sz val="10"/>
        <rFont val="宋体"/>
        <charset val="134"/>
      </rPr>
      <t>招标和合同签署时间；</t>
    </r>
  </si>
  <si>
    <t>附件</t>
    <phoneticPr fontId="3" type="noConversion"/>
  </si>
  <si>
    <t>重庆市</t>
    <phoneticPr fontId="3" type="noConversion"/>
  </si>
  <si>
    <t>梁平区</t>
    <phoneticPr fontId="3" type="noConversion"/>
  </si>
  <si>
    <t>秀山县</t>
    <phoneticPr fontId="3" type="noConversion"/>
  </si>
  <si>
    <t>重庆市2020年重点流域水环境综合治理中央预算内投资计划建议项目公示表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</si>
</sst>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_);[Red]\(0\)"/>
    <numFmt numFmtId="178" formatCode="0.0_ "/>
  </numFmts>
  <fonts count="25" x14ac:knownFonts="1">
    <font>
      <sz val="12"/>
      <name val="宋体"/>
      <charset val="134"/>
    </font>
    <font>
      <sz val="10"/>
      <name val="宋体"/>
      <charset val="134"/>
    </font>
    <font>
      <sz val="10"/>
      <name val="方正仿宋_GBK"/>
      <charset val="134"/>
    </font>
    <font>
      <sz val="9"/>
      <name val="宋体"/>
      <charset val="134"/>
    </font>
    <font>
      <sz val="10"/>
      <color rgb="FF000000"/>
      <name val="方正仿宋_GBK"/>
      <charset val="134"/>
    </font>
    <font>
      <sz val="10"/>
      <color indexed="0"/>
      <name val="方正仿宋_GBK"/>
      <charset val="134"/>
    </font>
    <font>
      <sz val="10"/>
      <color theme="1"/>
      <name val="方正仿宋_GBK"/>
      <charset val="134"/>
    </font>
    <font>
      <sz val="10"/>
      <name val="黑体"/>
      <charset val="134"/>
    </font>
    <font>
      <sz val="10"/>
      <color indexed="0"/>
      <name val="宋体"/>
      <charset val="134"/>
    </font>
    <font>
      <sz val="9"/>
      <color indexed="0"/>
      <name val="宋体"/>
      <charset val="134"/>
    </font>
    <font>
      <sz val="10"/>
      <color rgb="FFFF0000"/>
      <name val="宋体"/>
      <charset val="134"/>
    </font>
    <font>
      <sz val="9"/>
      <name val="方正仿宋_GBK"/>
      <charset val="134"/>
    </font>
    <font>
      <sz val="11"/>
      <name val="仿宋"/>
      <charset val="134"/>
    </font>
    <font>
      <sz val="20"/>
      <name val="方正小标宋_GBK"/>
      <charset val="134"/>
    </font>
    <font>
      <sz val="11"/>
      <color theme="1"/>
      <name val="宋体"/>
      <charset val="134"/>
      <scheme val="minor"/>
    </font>
    <font>
      <sz val="11"/>
      <color indexed="8"/>
      <name val="宋体"/>
      <charset val="134"/>
    </font>
    <font>
      <sz val="10"/>
      <name val="Arial"/>
      <family val="2"/>
    </font>
    <font>
      <sz val="12"/>
      <color indexed="8"/>
      <name val="宋体"/>
      <charset val="134"/>
    </font>
    <font>
      <sz val="12"/>
      <name val="Times New Roman"/>
      <family val="1"/>
    </font>
    <font>
      <sz val="10"/>
      <name val="Times New Roman"/>
      <family val="1"/>
    </font>
    <font>
      <sz val="12"/>
      <name val="宋体"/>
      <charset val="134"/>
    </font>
    <font>
      <sz val="12"/>
      <name val="宋体"/>
      <family val="3"/>
      <charset val="134"/>
    </font>
    <font>
      <sz val="10"/>
      <name val="宋体"/>
      <family val="3"/>
      <charset val="134"/>
    </font>
    <font>
      <sz val="11"/>
      <name val="仿宋"/>
      <family val="3"/>
      <charset val="134"/>
    </font>
    <font>
      <sz val="20"/>
      <name val="方正小标宋_GBK"/>
      <family val="4"/>
      <charset val="13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8"/>
      </right>
      <top/>
      <bottom/>
      <diagonal/>
    </border>
    <border>
      <left/>
      <right style="thin">
        <color indexed="8"/>
      </right>
      <top/>
      <bottom style="thin">
        <color indexed="8"/>
      </bottom>
      <diagonal/>
    </border>
  </borders>
  <cellStyleXfs count="115">
    <xf numFmtId="0" fontId="0" fillId="0" borderId="0">
      <alignment vertical="center"/>
    </xf>
    <xf numFmtId="0" fontId="20" fillId="0" borderId="0">
      <alignment vertical="center"/>
    </xf>
    <xf numFmtId="0" fontId="15" fillId="0" borderId="0">
      <alignment vertical="center"/>
    </xf>
    <xf numFmtId="0" fontId="15" fillId="0" borderId="0">
      <alignment vertical="center"/>
    </xf>
    <xf numFmtId="0" fontId="20" fillId="0" borderId="0">
      <alignment vertical="center"/>
    </xf>
    <xf numFmtId="0" fontId="20" fillId="0" borderId="0">
      <alignment vertical="center"/>
    </xf>
    <xf numFmtId="0" fontId="20" fillId="0" borderId="0"/>
    <xf numFmtId="0" fontId="16" fillId="0" borderId="0"/>
    <xf numFmtId="0" fontId="20" fillId="0" borderId="0">
      <alignment vertical="center"/>
    </xf>
    <xf numFmtId="0" fontId="20" fillId="0" borderId="0" applyProtection="0"/>
    <xf numFmtId="0" fontId="20" fillId="0" borderId="0"/>
    <xf numFmtId="0" fontId="20" fillId="0" borderId="0">
      <alignment vertical="center"/>
    </xf>
    <xf numFmtId="0" fontId="20" fillId="0" borderId="0"/>
    <xf numFmtId="0" fontId="20" fillId="0" borderId="0">
      <alignment vertical="top"/>
    </xf>
    <xf numFmtId="0" fontId="15" fillId="0" borderId="0">
      <alignment vertical="center"/>
    </xf>
    <xf numFmtId="0" fontId="20" fillId="0" borderId="0">
      <alignment vertical="center"/>
    </xf>
    <xf numFmtId="0" fontId="20" fillId="0" borderId="0"/>
    <xf numFmtId="0" fontId="16" fillId="0" borderId="0"/>
    <xf numFmtId="0" fontId="20" fillId="0" borderId="0">
      <alignment vertical="center"/>
    </xf>
    <xf numFmtId="0" fontId="15" fillId="0" borderId="0">
      <alignment vertical="center"/>
    </xf>
    <xf numFmtId="0" fontId="18" fillId="0" borderId="0"/>
    <xf numFmtId="0" fontId="20" fillId="0" borderId="0">
      <alignment vertical="center"/>
    </xf>
    <xf numFmtId="0" fontId="20" fillId="0" borderId="0"/>
    <xf numFmtId="0" fontId="15" fillId="0" borderId="0">
      <alignment vertical="center"/>
    </xf>
    <xf numFmtId="0" fontId="20" fillId="0" borderId="0">
      <alignment vertical="center"/>
    </xf>
    <xf numFmtId="0" fontId="20" fillId="0" borderId="0">
      <alignment horizontal="center" vertical="center"/>
    </xf>
    <xf numFmtId="0" fontId="20" fillId="0" borderId="0">
      <alignment vertical="center"/>
    </xf>
    <xf numFmtId="0" fontId="20" fillId="0" borderId="0"/>
    <xf numFmtId="0" fontId="15"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alignment vertical="center"/>
    </xf>
    <xf numFmtId="0" fontId="17"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7" fillId="0" borderId="0">
      <alignment vertical="center"/>
    </xf>
    <xf numFmtId="0" fontId="17" fillId="0" borderId="0">
      <alignment vertical="center"/>
    </xf>
    <xf numFmtId="0" fontId="14"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5" fillId="0" borderId="0">
      <alignment vertical="center"/>
    </xf>
    <xf numFmtId="0" fontId="20" fillId="0" borderId="0" applyProtection="0"/>
    <xf numFmtId="0" fontId="20" fillId="0" borderId="0" applyProtection="0"/>
    <xf numFmtId="0" fontId="20" fillId="0" borderId="0"/>
    <xf numFmtId="0" fontId="20" fillId="0" borderId="0" applyProtection="0"/>
    <xf numFmtId="0" fontId="20" fillId="0" borderId="0" applyProtection="0"/>
    <xf numFmtId="0" fontId="20" fillId="0" borderId="0"/>
    <xf numFmtId="0" fontId="20" fillId="0" borderId="0"/>
    <xf numFmtId="0" fontId="20" fillId="0" borderId="0"/>
    <xf numFmtId="0" fontId="20" fillId="0" borderId="0"/>
    <xf numFmtId="0" fontId="20" fillId="0" borderId="0"/>
    <xf numFmtId="0" fontId="15" fillId="0" borderId="0">
      <alignment vertical="center"/>
    </xf>
    <xf numFmtId="0" fontId="20" fillId="0" borderId="0">
      <alignment vertical="center"/>
    </xf>
    <xf numFmtId="0" fontId="15" fillId="0" borderId="0">
      <alignment vertical="center"/>
    </xf>
    <xf numFmtId="0" fontId="20" fillId="0" borderId="0"/>
    <xf numFmtId="0" fontId="14" fillId="0" borderId="0">
      <alignment vertical="center"/>
    </xf>
    <xf numFmtId="0" fontId="20" fillId="0" borderId="0"/>
    <xf numFmtId="0" fontId="20" fillId="0" borderId="0"/>
    <xf numFmtId="0" fontId="14" fillId="0" borderId="0">
      <alignment vertical="center"/>
    </xf>
    <xf numFmtId="0" fontId="20"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xf numFmtId="0" fontId="15" fillId="0" borderId="0">
      <alignment vertical="center"/>
    </xf>
    <xf numFmtId="0" fontId="20" fillId="0" borderId="0"/>
    <xf numFmtId="0" fontId="20" fillId="0" borderId="0"/>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20" fillId="0" borderId="0" applyProtection="0"/>
    <xf numFmtId="0" fontId="20" fillId="0" borderId="0" applyProtection="0"/>
    <xf numFmtId="0" fontId="20" fillId="0" borderId="0" applyProtection="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18" fillId="0" borderId="0"/>
  </cellStyleXfs>
  <cellXfs count="115">
    <xf numFmtId="0" fontId="0" fillId="0" borderId="0" xfId="0">
      <alignment vertical="center"/>
    </xf>
    <xf numFmtId="0" fontId="1" fillId="0" borderId="0" xfId="0" applyFont="1">
      <alignment vertical="center"/>
    </xf>
    <xf numFmtId="0" fontId="2" fillId="0" borderId="0" xfId="0" applyFont="1" applyBorder="1" applyAlignment="1">
      <alignment vertical="center" wrapText="1"/>
    </xf>
    <xf numFmtId="0" fontId="0" fillId="2" borderId="0" xfId="0" applyFont="1" applyFill="1">
      <alignment vertical="center"/>
    </xf>
    <xf numFmtId="0" fontId="0" fillId="0" borderId="0" xfId="0" applyFont="1" applyAlignment="1">
      <alignment horizontal="center" vertical="center"/>
    </xf>
    <xf numFmtId="0" fontId="0" fillId="0" borderId="0" xfId="0" applyFo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Font="1" applyBorder="1" applyAlignment="1">
      <alignment horizontal="center" vertical="center"/>
    </xf>
    <xf numFmtId="0" fontId="0" fillId="3" borderId="1" xfId="0" applyFont="1" applyFill="1" applyBorder="1">
      <alignment vertical="center"/>
    </xf>
    <xf numFmtId="0" fontId="3" fillId="3" borderId="1" xfId="0" applyNumberFormat="1" applyFont="1" applyFill="1" applyBorder="1" applyAlignment="1">
      <alignment vertical="center" wrapText="1"/>
    </xf>
    <xf numFmtId="0" fontId="3" fillId="3" borderId="1" xfId="0" applyNumberFormat="1" applyFont="1" applyFill="1" applyBorder="1" applyAlignment="1" applyProtection="1">
      <alignment vertical="center" wrapText="1"/>
      <protection locked="0"/>
    </xf>
    <xf numFmtId="0" fontId="1" fillId="0" borderId="1" xfId="0" applyFont="1" applyBorder="1" applyAlignment="1">
      <alignment horizontal="center" vertical="center"/>
    </xf>
    <xf numFmtId="0" fontId="2" fillId="0" borderId="2" xfId="0" applyFont="1" applyBorder="1" applyAlignment="1">
      <alignment vertical="center" wrapText="1"/>
    </xf>
    <xf numFmtId="0" fontId="2" fillId="0" borderId="2" xfId="0" applyNumberFormat="1" applyFont="1" applyFill="1" applyBorder="1" applyAlignment="1">
      <alignment vertical="center" wrapText="1"/>
    </xf>
    <xf numFmtId="0" fontId="2" fillId="0" borderId="2"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vertical="center" wrapText="1"/>
    </xf>
    <xf numFmtId="0" fontId="2" fillId="0" borderId="4" xfId="0" applyNumberFormat="1" applyFont="1" applyFill="1" applyBorder="1" applyAlignment="1">
      <alignment vertical="center" wrapText="1"/>
    </xf>
    <xf numFmtId="0" fontId="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lignment horizontal="center" vertical="center" wrapText="1"/>
    </xf>
    <xf numFmtId="0" fontId="4" fillId="0" borderId="1" xfId="0" applyFont="1" applyBorder="1" applyAlignment="1">
      <alignmen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0" fontId="2" fillId="0" borderId="1" xfId="0" applyNumberFormat="1" applyFont="1" applyBorder="1">
      <alignment vertical="center"/>
    </xf>
    <xf numFmtId="0" fontId="5"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2" fillId="3" borderId="2" xfId="0" applyFont="1" applyFill="1" applyBorder="1" applyAlignment="1">
      <alignment vertical="center" wrapText="1"/>
    </xf>
    <xf numFmtId="0" fontId="2" fillId="3" borderId="2" xfId="0" applyNumberFormat="1" applyFont="1" applyFill="1" applyBorder="1" applyAlignment="1">
      <alignment vertical="center" wrapText="1"/>
    </xf>
    <xf numFmtId="0" fontId="2" fillId="3" borderId="2" xfId="0" applyNumberFormat="1" applyFont="1" applyFill="1" applyBorder="1" applyAlignment="1" applyProtection="1">
      <alignment horizontal="center" vertical="center" wrapText="1"/>
      <protection locked="0"/>
    </xf>
    <xf numFmtId="0" fontId="2" fillId="3" borderId="2" xfId="0" applyNumberFormat="1" applyFont="1" applyFill="1" applyBorder="1" applyAlignment="1">
      <alignment horizontal="center" vertical="center" wrapText="1"/>
    </xf>
    <xf numFmtId="0" fontId="0" fillId="0" borderId="1" xfId="0" applyFont="1" applyBorder="1">
      <alignmen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pplyProtection="1">
      <alignment vertical="center" wrapText="1"/>
      <protection locked="0"/>
    </xf>
    <xf numFmtId="0" fontId="1" fillId="0" borderId="0" xfId="0" applyFont="1" applyAlignment="1">
      <alignment horizontal="center" vertical="center"/>
    </xf>
    <xf numFmtId="0" fontId="6" fillId="0" borderId="1"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6" fillId="0" borderId="2" xfId="102"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6" fillId="2" borderId="4" xfId="102" applyNumberFormat="1" applyFont="1" applyFill="1" applyBorder="1" applyAlignment="1">
      <alignment horizontal="center" vertical="center" wrapText="1"/>
    </xf>
    <xf numFmtId="0" fontId="6" fillId="2" borderId="2" xfId="102" applyNumberFormat="1" applyFont="1" applyFill="1" applyBorder="1" applyAlignment="1">
      <alignment horizontal="center" vertical="center" wrapText="1"/>
    </xf>
    <xf numFmtId="0" fontId="6" fillId="0" borderId="1" xfId="102" applyNumberFormat="1" applyFont="1" applyFill="1" applyBorder="1" applyAlignment="1">
      <alignment horizontal="center" vertical="center" wrapText="1"/>
    </xf>
    <xf numFmtId="0" fontId="6" fillId="4" borderId="2" xfId="102" applyNumberFormat="1" applyFont="1" applyFill="1" applyBorder="1" applyAlignment="1">
      <alignment horizontal="center" vertical="center" wrapText="1"/>
    </xf>
    <xf numFmtId="0" fontId="6" fillId="3" borderId="2" xfId="102"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2" xfId="0" applyFont="1" applyBorder="1">
      <alignment vertical="center"/>
    </xf>
    <xf numFmtId="0" fontId="2" fillId="0" borderId="4" xfId="0" applyFont="1" applyBorder="1">
      <alignment vertical="center"/>
    </xf>
    <xf numFmtId="0" fontId="2" fillId="4" borderId="1" xfId="0" applyFont="1" applyFill="1" applyBorder="1" applyAlignment="1">
      <alignment horizontal="center" vertical="center"/>
    </xf>
    <xf numFmtId="0" fontId="2" fillId="0" borderId="1" xfId="0" applyFont="1" applyBorder="1">
      <alignment vertical="center"/>
    </xf>
    <xf numFmtId="0" fontId="2" fillId="4" borderId="2" xfId="0" applyFont="1" applyFill="1" applyBorder="1">
      <alignment vertical="center"/>
    </xf>
    <xf numFmtId="177"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3" borderId="2" xfId="0" applyFont="1" applyFill="1" applyBorder="1">
      <alignment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2" fillId="4" borderId="2" xfId="0" applyFont="1" applyFill="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1" xfId="0" applyFont="1" applyBorder="1" applyAlignment="1">
      <alignment horizontal="center" vertical="center"/>
    </xf>
    <xf numFmtId="0" fontId="2" fillId="5"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0" borderId="5" xfId="0" applyFont="1" applyFill="1" applyBorder="1" applyAlignment="1">
      <alignment horizontal="left" vertical="center" wrapText="1"/>
    </xf>
    <xf numFmtId="31" fontId="9" fillId="0" borderId="6" xfId="0" applyNumberFormat="1" applyFont="1" applyFill="1" applyBorder="1" applyAlignment="1">
      <alignment horizontal="left" vertical="center" wrapText="1"/>
    </xf>
    <xf numFmtId="0" fontId="2" fillId="0" borderId="3" xfId="0" applyFont="1" applyBorder="1" applyAlignment="1">
      <alignment horizontal="center" vertical="center" wrapText="1"/>
    </xf>
    <xf numFmtId="31" fontId="9" fillId="0" borderId="5"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0" fontId="2" fillId="2" borderId="4" xfId="0" applyFont="1" applyFill="1" applyBorder="1" applyAlignment="1">
      <alignment horizontal="center" vertical="center" wrapText="1"/>
    </xf>
    <xf numFmtId="178" fontId="2" fillId="0" borderId="1" xfId="0" applyNumberFormat="1" applyFont="1" applyBorder="1" applyAlignment="1">
      <alignment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11" fillId="0" borderId="0" xfId="0" applyFont="1" applyBorder="1" applyAlignment="1">
      <alignment vertical="center" wrapText="1"/>
    </xf>
    <xf numFmtId="0" fontId="1" fillId="3" borderId="2" xfId="0" applyFont="1" applyFill="1" applyBorder="1" applyAlignment="1">
      <alignment horizontal="center" vertical="center" wrapText="1"/>
    </xf>
    <xf numFmtId="0" fontId="11" fillId="2" borderId="0" xfId="0" applyFont="1" applyFill="1" applyBorder="1" applyAlignment="1">
      <alignment vertical="center" wrapText="1"/>
    </xf>
    <xf numFmtId="0" fontId="1" fillId="2" borderId="0" xfId="0" applyFont="1" applyFill="1">
      <alignment vertical="center"/>
    </xf>
    <xf numFmtId="0" fontId="12" fillId="0" borderId="0" xfId="0" applyFont="1" applyBorder="1" applyAlignment="1">
      <alignment vertical="center" wrapText="1"/>
    </xf>
    <xf numFmtId="0" fontId="12" fillId="0" borderId="0" xfId="0" applyFont="1">
      <alignment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21" fillId="0" borderId="0" xfId="0" applyFont="1">
      <alignment vertical="center"/>
    </xf>
    <xf numFmtId="0" fontId="22" fillId="0" borderId="1" xfId="0" applyFont="1" applyBorder="1" applyAlignment="1">
      <alignment horizontal="center" vertical="center" wrapText="1"/>
    </xf>
    <xf numFmtId="0" fontId="23" fillId="0" borderId="1" xfId="0" applyFont="1" applyBorder="1" applyAlignment="1">
      <alignment vertical="center" wrapText="1"/>
    </xf>
    <xf numFmtId="0" fontId="23" fillId="0" borderId="1" xfId="0" applyNumberFormat="1"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protection locked="0"/>
    </xf>
    <xf numFmtId="0" fontId="0" fillId="0" borderId="0" xfId="0" applyFont="1" applyAlignment="1">
      <alignment horizontal="left" vertical="center"/>
    </xf>
    <xf numFmtId="0" fontId="24" fillId="0" borderId="0" xfId="0" applyFont="1" applyAlignment="1">
      <alignment horizontal="center" vertical="center"/>
    </xf>
    <xf numFmtId="0" fontId="13"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 fillId="0" borderId="0" xfId="0" applyFont="1" applyAlignment="1">
      <alignment horizontal="justify" vertical="center" wrapText="1"/>
    </xf>
    <xf numFmtId="0" fontId="1" fillId="0" borderId="0" xfId="0" applyFont="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cellXfs>
  <cellStyles count="115">
    <cellStyle name="_ET_STYLE_NoName_00_" xfId="7"/>
    <cellStyle name="_ET_STYLE_NoName_00__Sheet1" xfId="17"/>
    <cellStyle name="0,0_x000d__x000a_NA_x000d__x000a_" xfId="20"/>
    <cellStyle name="0,0_x005f_x000d__x005f_x000a_NA_x005f_x000d__x005f_x000a_" xfId="13"/>
    <cellStyle name="e鯪9Y_x000b_" xfId="25"/>
    <cellStyle name="e鯪9Y_x000b_ 2 2" xfId="27"/>
    <cellStyle name="e鯪9Y_x005f_x000b_" xfId="4"/>
    <cellStyle name="Normal" xfId="28"/>
    <cellStyle name="常规" xfId="0" builtinId="0"/>
    <cellStyle name="常规 10" xfId="15"/>
    <cellStyle name="常规 10 2" xfId="16"/>
    <cellStyle name="常规 10 2 2" xfId="23"/>
    <cellStyle name="常规 11" xfId="29"/>
    <cellStyle name="常规 11 2" xfId="30"/>
    <cellStyle name="常规 11 3" xfId="21"/>
    <cellStyle name="常规 11 4" xfId="31"/>
    <cellStyle name="常规 12" xfId="8"/>
    <cellStyle name="常规 12 2" xfId="32"/>
    <cellStyle name="常规 12 26" xfId="33"/>
    <cellStyle name="常规 13" xfId="34"/>
    <cellStyle name="常规 13 2" xfId="35"/>
    <cellStyle name="常规 13 3" xfId="36"/>
    <cellStyle name="常规 14" xfId="26"/>
    <cellStyle name="常规 15" xfId="37"/>
    <cellStyle name="常规 16" xfId="39"/>
    <cellStyle name="常规 17" xfId="41"/>
    <cellStyle name="常规 18" xfId="43"/>
    <cellStyle name="常规 19" xfId="45"/>
    <cellStyle name="常规 2" xfId="47"/>
    <cellStyle name="常规 2 15" xfId="48"/>
    <cellStyle name="常规 2 16" xfId="49"/>
    <cellStyle name="常规 2 18" xfId="50"/>
    <cellStyle name="常规 2 2" xfId="51"/>
    <cellStyle name="常规 2 2 14" xfId="52"/>
    <cellStyle name="常规 2 2 2" xfId="53"/>
    <cellStyle name="常规 2 2 3" xfId="56"/>
    <cellStyle name="常规 2 2 3 3 2 2" xfId="59"/>
    <cellStyle name="常规 2 2 3 3 2 2 2" xfId="60"/>
    <cellStyle name="常规 2 2 3_Sheet1" xfId="61"/>
    <cellStyle name="常规 2 2 4" xfId="3"/>
    <cellStyle name="常规 2 2 4 2 2" xfId="62"/>
    <cellStyle name="常规 2 2 4 2 2 2" xfId="63"/>
    <cellStyle name="常规 2 2 5" xfId="64"/>
    <cellStyle name="常规 2 3" xfId="66"/>
    <cellStyle name="常规 2 3 2 2" xfId="22"/>
    <cellStyle name="常规 2 39" xfId="67"/>
    <cellStyle name="常规 2 4" xfId="68"/>
    <cellStyle name="常规 2 40" xfId="69"/>
    <cellStyle name="常规 2 41" xfId="70"/>
    <cellStyle name="常规 2 5" xfId="71"/>
    <cellStyle name="常规 2 6" xfId="72"/>
    <cellStyle name="常规 2 7" xfId="24"/>
    <cellStyle name="常规 2_兴安盟" xfId="14"/>
    <cellStyle name="常规 20" xfId="38"/>
    <cellStyle name="常规 21" xfId="40"/>
    <cellStyle name="常规 22" xfId="42"/>
    <cellStyle name="常规 23" xfId="44"/>
    <cellStyle name="常规 24" xfId="46"/>
    <cellStyle name="常规 25" xfId="73"/>
    <cellStyle name="常规 26" xfId="10"/>
    <cellStyle name="常规 27" xfId="75"/>
    <cellStyle name="常规 28" xfId="77"/>
    <cellStyle name="常规 29" xfId="79"/>
    <cellStyle name="常规 3" xfId="81"/>
    <cellStyle name="常规 3 2" xfId="82"/>
    <cellStyle name="常规 3 2 2" xfId="83"/>
    <cellStyle name="常规 3 2 3" xfId="84"/>
    <cellStyle name="常规 3 3" xfId="85"/>
    <cellStyle name="常规 3 3 2" xfId="86"/>
    <cellStyle name="常规 3 4" xfId="87"/>
    <cellStyle name="常规 3 5" xfId="88"/>
    <cellStyle name="常规 3_项目基础信息表" xfId="89"/>
    <cellStyle name="常规 30" xfId="74"/>
    <cellStyle name="常规 30 3" xfId="90"/>
    <cellStyle name="常规 31" xfId="9"/>
    <cellStyle name="常规 32" xfId="76"/>
    <cellStyle name="常规 33" xfId="78"/>
    <cellStyle name="常规 34" xfId="80"/>
    <cellStyle name="常规 35" xfId="91"/>
    <cellStyle name="常规 36" xfId="93"/>
    <cellStyle name="常规 37" xfId="54"/>
    <cellStyle name="常规 38" xfId="57"/>
    <cellStyle name="常规 39" xfId="2"/>
    <cellStyle name="常规 4" xfId="18"/>
    <cellStyle name="常规 4 2" xfId="95"/>
    <cellStyle name="常规 4 2 2 2 2 2 2" xfId="96"/>
    <cellStyle name="常规 4 28" xfId="97"/>
    <cellStyle name="常规 4 8" xfId="98"/>
    <cellStyle name="常规 40" xfId="92"/>
    <cellStyle name="常规 41" xfId="94"/>
    <cellStyle name="常规 42" xfId="55"/>
    <cellStyle name="常规 43" xfId="58"/>
    <cellStyle name="常规 44" xfId="1"/>
    <cellStyle name="常规 45" xfId="65"/>
    <cellStyle name="常规 46" xfId="99"/>
    <cellStyle name="常规 47" xfId="100"/>
    <cellStyle name="常规 48" xfId="101"/>
    <cellStyle name="常规 5" xfId="102"/>
    <cellStyle name="常规 5 2" xfId="6"/>
    <cellStyle name="常规 5 3" xfId="103"/>
    <cellStyle name="常规 5 3 2" xfId="104"/>
    <cellStyle name="常规 5 3 2 2" xfId="19"/>
    <cellStyle name="常规 6" xfId="5"/>
    <cellStyle name="常规 6 2" xfId="105"/>
    <cellStyle name="常规 6 3" xfId="106"/>
    <cellStyle name="常规 7" xfId="107"/>
    <cellStyle name="常规 7 2" xfId="108"/>
    <cellStyle name="常规 7 6" xfId="109"/>
    <cellStyle name="常规 78 2" xfId="110"/>
    <cellStyle name="常规 8" xfId="111"/>
    <cellStyle name="常规 8 2" xfId="11"/>
    <cellStyle name="常规 9" xfId="112"/>
    <cellStyle name="常规 9 2" xfId="113"/>
    <cellStyle name="样式 1" xfId="114"/>
    <cellStyle name="一般"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
  <sheetViews>
    <sheetView tabSelected="1" zoomScale="70" zoomScaleNormal="70" workbookViewId="0">
      <pane xSplit="4" ySplit="5" topLeftCell="E9" activePane="bottomRight" state="frozenSplit"/>
      <selection pane="topRight"/>
      <selection pane="bottomLeft"/>
      <selection pane="bottomRight" activeCell="C9" sqref="C9"/>
    </sheetView>
  </sheetViews>
  <sheetFormatPr defaultColWidth="4.59765625" defaultRowHeight="15.6" x14ac:dyDescent="0.25"/>
  <cols>
    <col min="1" max="1" width="4.59765625" style="4"/>
    <col min="2" max="2" width="12.59765625" style="5" customWidth="1"/>
    <col min="3" max="3" width="6.296875" style="5" customWidth="1"/>
    <col min="4" max="4" width="10.296875" style="4" customWidth="1"/>
    <col min="5" max="14" width="6.69921875" style="5" customWidth="1"/>
    <col min="15" max="21" width="6.69921875" style="98" customWidth="1"/>
    <col min="22" max="24" width="5.69921875" style="5" customWidth="1"/>
    <col min="25" max="25" width="11.296875" style="5" customWidth="1"/>
    <col min="26" max="26" width="8.59765625" style="5" customWidth="1"/>
    <col min="27" max="16384" width="4.59765625" style="5"/>
  </cols>
  <sheetData>
    <row r="1" spans="1:26" ht="33.6" customHeight="1" x14ac:dyDescent="0.25">
      <c r="A1" s="103" t="s">
        <v>224</v>
      </c>
      <c r="B1" s="103"/>
    </row>
    <row r="2" spans="1:26" ht="37.200000000000003" customHeight="1" x14ac:dyDescent="0.25">
      <c r="A2" s="104" t="s">
        <v>228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row>
    <row r="4" spans="1:26" ht="27" customHeight="1" x14ac:dyDescent="0.25">
      <c r="A4" s="108" t="s">
        <v>0</v>
      </c>
      <c r="B4" s="106" t="s">
        <v>1</v>
      </c>
      <c r="C4" s="107" t="s">
        <v>2</v>
      </c>
      <c r="D4" s="106" t="s">
        <v>3</v>
      </c>
      <c r="E4" s="106" t="s">
        <v>4</v>
      </c>
      <c r="F4" s="106"/>
      <c r="G4" s="106"/>
      <c r="H4" s="106"/>
      <c r="I4" s="106"/>
      <c r="J4" s="106"/>
      <c r="K4" s="106"/>
      <c r="L4" s="106"/>
      <c r="M4" s="106"/>
      <c r="N4" s="106"/>
      <c r="O4" s="106"/>
      <c r="P4" s="106"/>
      <c r="Q4" s="106"/>
      <c r="R4" s="106"/>
      <c r="S4" s="106"/>
      <c r="T4" s="106"/>
      <c r="U4" s="106"/>
      <c r="V4" s="106"/>
      <c r="W4" s="106" t="s">
        <v>23</v>
      </c>
      <c r="X4" s="106"/>
      <c r="Y4" s="106"/>
      <c r="Z4" s="106" t="s">
        <v>24</v>
      </c>
    </row>
    <row r="5" spans="1:26" ht="72" customHeight="1" x14ac:dyDescent="0.25">
      <c r="A5" s="109"/>
      <c r="B5" s="106"/>
      <c r="C5" s="107"/>
      <c r="D5" s="106"/>
      <c r="E5" s="6" t="s">
        <v>25</v>
      </c>
      <c r="F5" s="6" t="s">
        <v>26</v>
      </c>
      <c r="G5" s="6" t="s">
        <v>27</v>
      </c>
      <c r="H5" s="6" t="s">
        <v>28</v>
      </c>
      <c r="I5" s="6" t="s">
        <v>29</v>
      </c>
      <c r="J5" s="6" t="s">
        <v>30</v>
      </c>
      <c r="K5" s="6" t="s">
        <v>31</v>
      </c>
      <c r="L5" s="6" t="s">
        <v>32</v>
      </c>
      <c r="M5" s="6" t="s">
        <v>33</v>
      </c>
      <c r="N5" s="6" t="s">
        <v>34</v>
      </c>
      <c r="O5" s="99" t="s">
        <v>35</v>
      </c>
      <c r="P5" s="99" t="s">
        <v>36</v>
      </c>
      <c r="Q5" s="99" t="s">
        <v>37</v>
      </c>
      <c r="R5" s="99" t="s">
        <v>38</v>
      </c>
      <c r="S5" s="99" t="s">
        <v>39</v>
      </c>
      <c r="T5" s="99" t="s">
        <v>40</v>
      </c>
      <c r="U5" s="99" t="s">
        <v>41</v>
      </c>
      <c r="V5" s="6" t="s">
        <v>24</v>
      </c>
      <c r="W5" s="7" t="s">
        <v>56</v>
      </c>
      <c r="X5" s="7" t="s">
        <v>57</v>
      </c>
      <c r="Y5" s="7" t="s">
        <v>58</v>
      </c>
      <c r="Z5" s="106"/>
    </row>
    <row r="6" spans="1:26" s="90" customFormat="1" ht="116.4" customHeight="1" x14ac:dyDescent="0.25">
      <c r="A6" s="93">
        <v>1</v>
      </c>
      <c r="B6" s="92" t="s">
        <v>71</v>
      </c>
      <c r="C6" s="92" t="s">
        <v>72</v>
      </c>
      <c r="D6" s="93">
        <v>3898</v>
      </c>
      <c r="E6" s="92"/>
      <c r="F6" s="92"/>
      <c r="G6" s="92"/>
      <c r="H6" s="92">
        <v>39.576000000000001</v>
      </c>
      <c r="I6" s="92"/>
      <c r="J6" s="92"/>
      <c r="K6" s="92"/>
      <c r="L6" s="92"/>
      <c r="M6" s="92"/>
      <c r="N6" s="92"/>
      <c r="O6" s="100"/>
      <c r="P6" s="100"/>
      <c r="Q6" s="100"/>
      <c r="R6" s="100"/>
      <c r="S6" s="100"/>
      <c r="T6" s="100"/>
      <c r="U6" s="100"/>
      <c r="V6" s="92"/>
      <c r="W6" s="92" t="s">
        <v>225</v>
      </c>
      <c r="X6" s="92" t="s">
        <v>80</v>
      </c>
      <c r="Y6" s="92" t="s">
        <v>81</v>
      </c>
      <c r="Z6" s="92" t="s">
        <v>82</v>
      </c>
    </row>
    <row r="7" spans="1:26" s="91" customFormat="1" ht="139.80000000000001" customHeight="1" x14ac:dyDescent="0.25">
      <c r="A7" s="93">
        <v>2</v>
      </c>
      <c r="B7" s="92" t="s">
        <v>114</v>
      </c>
      <c r="C7" s="94" t="s">
        <v>72</v>
      </c>
      <c r="D7" s="102">
        <v>16000</v>
      </c>
      <c r="E7" s="94"/>
      <c r="F7" s="94"/>
      <c r="G7" s="94"/>
      <c r="H7" s="95"/>
      <c r="I7" s="95"/>
      <c r="J7" s="95"/>
      <c r="K7" s="95"/>
      <c r="L7" s="95"/>
      <c r="M7" s="95"/>
      <c r="N7" s="95"/>
      <c r="O7" s="101"/>
      <c r="P7" s="101">
        <v>22.2</v>
      </c>
      <c r="Q7" s="101">
        <v>7.0000000000000001E-3</v>
      </c>
      <c r="R7" s="101">
        <v>22.2</v>
      </c>
      <c r="S7" s="101"/>
      <c r="T7" s="101">
        <v>6.6000000000000003E-2</v>
      </c>
      <c r="U7" s="101"/>
      <c r="V7" s="94"/>
      <c r="W7" s="92" t="s">
        <v>225</v>
      </c>
      <c r="X7" s="93" t="s">
        <v>226</v>
      </c>
      <c r="Y7" s="93" t="s">
        <v>116</v>
      </c>
      <c r="Z7" s="92" t="s">
        <v>82</v>
      </c>
    </row>
    <row r="8" spans="1:26" s="91" customFormat="1" ht="131.4" customHeight="1" x14ac:dyDescent="0.25">
      <c r="A8" s="96">
        <v>3</v>
      </c>
      <c r="B8" s="92" t="s">
        <v>151</v>
      </c>
      <c r="C8" s="94" t="s">
        <v>72</v>
      </c>
      <c r="D8" s="102">
        <v>8677</v>
      </c>
      <c r="E8" s="94"/>
      <c r="F8" s="94"/>
      <c r="G8" s="94"/>
      <c r="H8" s="95"/>
      <c r="I8" s="95"/>
      <c r="J8" s="95"/>
      <c r="K8" s="95"/>
      <c r="L8" s="95"/>
      <c r="M8" s="95"/>
      <c r="N8" s="95"/>
      <c r="O8" s="101"/>
      <c r="P8" s="101">
        <v>19.059999999999999</v>
      </c>
      <c r="Q8" s="101">
        <v>2E-3</v>
      </c>
      <c r="R8" s="101">
        <v>19.059999999999999</v>
      </c>
      <c r="S8" s="101"/>
      <c r="T8" s="101">
        <v>4.5999999999999999E-2</v>
      </c>
      <c r="U8" s="101"/>
      <c r="V8" s="94"/>
      <c r="W8" s="92" t="s">
        <v>225</v>
      </c>
      <c r="X8" s="93" t="s">
        <v>226</v>
      </c>
      <c r="Y8" s="93" t="s">
        <v>152</v>
      </c>
      <c r="Z8" s="92" t="s">
        <v>82</v>
      </c>
    </row>
    <row r="9" spans="1:26" s="90" customFormat="1" ht="108" customHeight="1" x14ac:dyDescent="0.25">
      <c r="A9" s="93">
        <v>4</v>
      </c>
      <c r="B9" s="92" t="s">
        <v>59</v>
      </c>
      <c r="C9" s="92" t="s">
        <v>72</v>
      </c>
      <c r="D9" s="93">
        <v>2912</v>
      </c>
      <c r="E9" s="92"/>
      <c r="F9" s="92"/>
      <c r="G9" s="92"/>
      <c r="H9" s="92"/>
      <c r="I9" s="92"/>
      <c r="J9" s="92"/>
      <c r="K9" s="92"/>
      <c r="L9" s="92"/>
      <c r="M9" s="92"/>
      <c r="N9" s="92"/>
      <c r="O9" s="100"/>
      <c r="P9" s="100">
        <v>3</v>
      </c>
      <c r="Q9" s="100">
        <v>1.367</v>
      </c>
      <c r="R9" s="100"/>
      <c r="S9" s="100"/>
      <c r="T9" s="100">
        <v>0.94450000000000001</v>
      </c>
      <c r="U9" s="100"/>
      <c r="V9" s="92"/>
      <c r="W9" s="92" t="s">
        <v>68</v>
      </c>
      <c r="X9" s="92" t="s">
        <v>227</v>
      </c>
      <c r="Y9" s="92" t="s">
        <v>70</v>
      </c>
      <c r="Z9" s="92"/>
    </row>
    <row r="10" spans="1:26" s="91" customFormat="1" ht="71.400000000000006" customHeight="1" x14ac:dyDescent="0.25">
      <c r="A10" s="93">
        <v>5</v>
      </c>
      <c r="B10" s="92" t="s">
        <v>83</v>
      </c>
      <c r="C10" s="94" t="s">
        <v>72</v>
      </c>
      <c r="D10" s="102">
        <v>2550</v>
      </c>
      <c r="E10" s="94"/>
      <c r="F10" s="94"/>
      <c r="G10" s="94"/>
      <c r="H10" s="95">
        <v>6</v>
      </c>
      <c r="I10" s="95"/>
      <c r="J10" s="95"/>
      <c r="K10" s="95"/>
      <c r="L10" s="95"/>
      <c r="M10" s="95"/>
      <c r="N10" s="95"/>
      <c r="O10" s="101"/>
      <c r="P10" s="101">
        <v>1.2</v>
      </c>
      <c r="Q10" s="101"/>
      <c r="R10" s="101"/>
      <c r="S10" s="101"/>
      <c r="T10" s="101"/>
      <c r="U10" s="101"/>
      <c r="V10" s="94"/>
      <c r="W10" s="97" t="s">
        <v>68</v>
      </c>
      <c r="X10" s="93" t="s">
        <v>85</v>
      </c>
      <c r="Y10" s="93"/>
      <c r="Z10" s="93"/>
    </row>
    <row r="11" spans="1:26" s="91" customFormat="1" ht="93.6" customHeight="1" x14ac:dyDescent="0.25">
      <c r="A11" s="93">
        <v>6</v>
      </c>
      <c r="B11" s="92" t="s">
        <v>86</v>
      </c>
      <c r="C11" s="94" t="s">
        <v>72</v>
      </c>
      <c r="D11" s="102">
        <v>2510</v>
      </c>
      <c r="E11" s="94"/>
      <c r="F11" s="94"/>
      <c r="G11" s="94"/>
      <c r="H11" s="95">
        <v>3.2</v>
      </c>
      <c r="I11" s="95"/>
      <c r="J11" s="95"/>
      <c r="K11" s="95"/>
      <c r="L11" s="95"/>
      <c r="M11" s="95"/>
      <c r="N11" s="95"/>
      <c r="O11" s="101"/>
      <c r="P11" s="101">
        <v>1</v>
      </c>
      <c r="Q11" s="101"/>
      <c r="R11" s="101"/>
      <c r="S11" s="101"/>
      <c r="T11" s="101"/>
      <c r="U11" s="101"/>
      <c r="V11" s="94"/>
      <c r="W11" s="97" t="s">
        <v>68</v>
      </c>
      <c r="X11" s="93" t="s">
        <v>85</v>
      </c>
      <c r="Y11" s="93"/>
      <c r="Z11" s="93"/>
    </row>
    <row r="12" spans="1:26" s="91" customFormat="1" ht="87" customHeight="1" x14ac:dyDescent="0.25">
      <c r="A12" s="93">
        <v>7</v>
      </c>
      <c r="B12" s="92" t="s">
        <v>143</v>
      </c>
      <c r="C12" s="94" t="s">
        <v>72</v>
      </c>
      <c r="D12" s="102">
        <v>981</v>
      </c>
      <c r="E12" s="94"/>
      <c r="F12" s="94"/>
      <c r="G12" s="94"/>
      <c r="H12" s="95"/>
      <c r="I12" s="95"/>
      <c r="J12" s="95"/>
      <c r="K12" s="95"/>
      <c r="L12" s="95"/>
      <c r="M12" s="95"/>
      <c r="N12" s="95"/>
      <c r="O12" s="101">
        <v>1.06</v>
      </c>
      <c r="P12" s="101">
        <f>1.06*2</f>
        <v>2.12</v>
      </c>
      <c r="Q12" s="101">
        <v>2.12E-2</v>
      </c>
      <c r="R12" s="101"/>
      <c r="S12" s="101"/>
      <c r="T12" s="101"/>
      <c r="U12" s="101"/>
      <c r="V12" s="94"/>
      <c r="W12" s="93" t="s">
        <v>68</v>
      </c>
      <c r="X12" s="93" t="s">
        <v>149</v>
      </c>
      <c r="Y12" s="93" t="s">
        <v>150</v>
      </c>
      <c r="Z12" s="93"/>
    </row>
  </sheetData>
  <autoFilter ref="A5:Z12"/>
  <mergeCells count="9">
    <mergeCell ref="A1:B1"/>
    <mergeCell ref="A2:Z2"/>
    <mergeCell ref="E4:V4"/>
    <mergeCell ref="W4:Y4"/>
    <mergeCell ref="C4:C5"/>
    <mergeCell ref="D4:D5"/>
    <mergeCell ref="A4:A5"/>
    <mergeCell ref="B4:B5"/>
    <mergeCell ref="Z4:Z5"/>
  </mergeCells>
  <phoneticPr fontId="3" type="noConversion"/>
  <dataValidations count="1">
    <dataValidation type="list" allowBlank="1" showInputMessage="1" showErrorMessage="1" sqref="C6:C12">
      <formula1>"长江源头,三峡库区及上游,丹江口库区及上游,长江中下游,滇池,巢湖,太湖,黄河,珠江,松花江,淮河,海河,辽河,环渤海,千岛湖及新安江,闽江,九龙江,九洲江,洱海,兴凯湖,呼伦湖,艾比湖"</formula1>
    </dataValidation>
  </dataValidations>
  <pageMargins left="0.74791666666666701" right="0.74791666666666701" top="0.98402777777777795" bottom="0.98402777777777795" header="0.51180555555555596" footer="0.51180555555555596"/>
  <pageSetup paperSize="9" scale="66" firstPageNumber="4294963191" fitToHeight="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33"/>
  <sheetViews>
    <sheetView topLeftCell="AF1" zoomScale="70" zoomScaleNormal="70" workbookViewId="0">
      <selection activeCell="BF1" sqref="BF1:BF65536"/>
    </sheetView>
  </sheetViews>
  <sheetFormatPr defaultColWidth="9" defaultRowHeight="15.6" x14ac:dyDescent="0.25"/>
  <cols>
    <col min="1" max="1" width="4.5" style="4" customWidth="1"/>
    <col min="2" max="2" width="9" style="5"/>
    <col min="3" max="4" width="5.3984375" style="5" customWidth="1"/>
    <col min="5" max="5" width="5.69921875" style="5" customWidth="1"/>
    <col min="6" max="22" width="5" style="5" customWidth="1"/>
    <col min="23" max="23" width="5.59765625" style="4" customWidth="1"/>
    <col min="24" max="26" width="7.19921875" style="5" customWidth="1"/>
    <col min="27" max="27" width="6.59765625" style="5" customWidth="1"/>
    <col min="28" max="28" width="6.69921875" style="5" customWidth="1"/>
    <col min="29" max="29" width="6.19921875" style="5" customWidth="1"/>
    <col min="30" max="30" width="6.69921875" style="5" customWidth="1"/>
    <col min="31" max="31" width="7" style="5" customWidth="1"/>
    <col min="32" max="33" width="6.8984375" style="5" customWidth="1"/>
    <col min="34" max="34" width="6.8984375" style="4" customWidth="1"/>
    <col min="35" max="35" width="5.69921875" style="5" customWidth="1"/>
    <col min="36" max="36" width="5.59765625" style="5" customWidth="1"/>
    <col min="37" max="44" width="9" style="5"/>
    <col min="45" max="46" width="9.09765625" style="5" customWidth="1"/>
    <col min="47" max="47" width="9" style="5"/>
    <col min="48" max="48" width="5.8984375" style="5" customWidth="1"/>
    <col min="49" max="49" width="5.69921875" style="5" customWidth="1"/>
    <col min="50" max="50" width="5.8984375" style="5" customWidth="1"/>
    <col min="51" max="51" width="6.69921875" style="5" customWidth="1"/>
    <col min="52" max="52" width="7.09765625" style="5" customWidth="1"/>
    <col min="53" max="53" width="9" style="5"/>
    <col min="54" max="54" width="6.8984375" style="5" customWidth="1"/>
    <col min="55" max="55" width="6.3984375" style="5" customWidth="1"/>
    <col min="56" max="16384" width="9" style="5"/>
  </cols>
  <sheetData>
    <row r="2" spans="1:58" ht="27" customHeight="1" x14ac:dyDescent="0.25">
      <c r="A2" s="108" t="s">
        <v>0</v>
      </c>
      <c r="B2" s="106" t="s">
        <v>1</v>
      </c>
      <c r="C2" s="107" t="s">
        <v>2</v>
      </c>
      <c r="D2" s="106" t="s">
        <v>3</v>
      </c>
      <c r="E2" s="106" t="s">
        <v>4</v>
      </c>
      <c r="F2" s="106"/>
      <c r="G2" s="106"/>
      <c r="H2" s="106"/>
      <c r="I2" s="106"/>
      <c r="J2" s="106"/>
      <c r="K2" s="106"/>
      <c r="L2" s="106"/>
      <c r="M2" s="106"/>
      <c r="N2" s="106"/>
      <c r="O2" s="106"/>
      <c r="P2" s="106"/>
      <c r="Q2" s="106"/>
      <c r="R2" s="106"/>
      <c r="S2" s="106"/>
      <c r="T2" s="106"/>
      <c r="U2" s="106"/>
      <c r="V2" s="106"/>
      <c r="W2" s="106" t="s">
        <v>5</v>
      </c>
      <c r="X2" s="106" t="s">
        <v>6</v>
      </c>
      <c r="Y2" s="106" t="s">
        <v>7</v>
      </c>
      <c r="Z2" s="106" t="s">
        <v>8</v>
      </c>
      <c r="AA2" s="106" t="s">
        <v>9</v>
      </c>
      <c r="AB2" s="106"/>
      <c r="AC2" s="106" t="s">
        <v>10</v>
      </c>
      <c r="AD2" s="106"/>
      <c r="AE2" s="106" t="s">
        <v>11</v>
      </c>
      <c r="AF2" s="106"/>
      <c r="AG2" s="106" t="s">
        <v>12</v>
      </c>
      <c r="AH2" s="112" t="s">
        <v>156</v>
      </c>
      <c r="AI2" s="106" t="s">
        <v>13</v>
      </c>
      <c r="AJ2" s="106" t="s">
        <v>14</v>
      </c>
      <c r="AK2" s="106" t="s">
        <v>15</v>
      </c>
      <c r="AL2" s="106" t="s">
        <v>16</v>
      </c>
      <c r="AM2" s="106" t="s">
        <v>17</v>
      </c>
      <c r="AN2" s="114" t="s">
        <v>18</v>
      </c>
      <c r="AO2" s="114"/>
      <c r="AP2" s="114"/>
      <c r="AQ2" s="114"/>
      <c r="AR2" s="114"/>
      <c r="AS2" s="114"/>
      <c r="AT2" s="114"/>
      <c r="AU2" s="106" t="s">
        <v>19</v>
      </c>
      <c r="AV2" s="114" t="s">
        <v>20</v>
      </c>
      <c r="AW2" s="114"/>
      <c r="AX2" s="114"/>
      <c r="AY2" s="106" t="s">
        <v>21</v>
      </c>
      <c r="AZ2" s="106"/>
      <c r="BA2" s="106" t="s">
        <v>22</v>
      </c>
      <c r="BB2" s="106" t="s">
        <v>23</v>
      </c>
      <c r="BC2" s="106"/>
      <c r="BD2" s="106"/>
      <c r="BE2" s="106" t="s">
        <v>24</v>
      </c>
    </row>
    <row r="3" spans="1:58" ht="72" x14ac:dyDescent="0.25">
      <c r="A3" s="109"/>
      <c r="B3" s="106"/>
      <c r="C3" s="107"/>
      <c r="D3" s="106"/>
      <c r="E3" s="6" t="s">
        <v>25</v>
      </c>
      <c r="F3" s="6" t="s">
        <v>26</v>
      </c>
      <c r="G3" s="6" t="s">
        <v>27</v>
      </c>
      <c r="H3" s="6" t="s">
        <v>28</v>
      </c>
      <c r="I3" s="6" t="s">
        <v>29</v>
      </c>
      <c r="J3" s="6" t="s">
        <v>30</v>
      </c>
      <c r="K3" s="6" t="s">
        <v>31</v>
      </c>
      <c r="L3" s="6" t="s">
        <v>32</v>
      </c>
      <c r="M3" s="6" t="s">
        <v>33</v>
      </c>
      <c r="N3" s="6" t="s">
        <v>34</v>
      </c>
      <c r="O3" s="6" t="s">
        <v>35</v>
      </c>
      <c r="P3" s="6" t="s">
        <v>36</v>
      </c>
      <c r="Q3" s="6" t="s">
        <v>37</v>
      </c>
      <c r="R3" s="6" t="s">
        <v>38</v>
      </c>
      <c r="S3" s="6" t="s">
        <v>39</v>
      </c>
      <c r="T3" s="6" t="s">
        <v>40</v>
      </c>
      <c r="U3" s="6" t="s">
        <v>41</v>
      </c>
      <c r="V3" s="6" t="s">
        <v>24</v>
      </c>
      <c r="W3" s="106"/>
      <c r="X3" s="106"/>
      <c r="Y3" s="106"/>
      <c r="Z3" s="106"/>
      <c r="AA3" s="6" t="s">
        <v>42</v>
      </c>
      <c r="AB3" s="6" t="s">
        <v>43</v>
      </c>
      <c r="AC3" s="6" t="s">
        <v>42</v>
      </c>
      <c r="AD3" s="6" t="s">
        <v>43</v>
      </c>
      <c r="AE3" s="6" t="s">
        <v>42</v>
      </c>
      <c r="AF3" s="6" t="s">
        <v>43</v>
      </c>
      <c r="AG3" s="106"/>
      <c r="AH3" s="113"/>
      <c r="AI3" s="106"/>
      <c r="AJ3" s="106"/>
      <c r="AK3" s="106"/>
      <c r="AL3" s="106"/>
      <c r="AM3" s="106"/>
      <c r="AN3" s="6" t="s">
        <v>44</v>
      </c>
      <c r="AO3" s="6" t="s">
        <v>45</v>
      </c>
      <c r="AP3" s="6" t="s">
        <v>46</v>
      </c>
      <c r="AQ3" s="6" t="s">
        <v>47</v>
      </c>
      <c r="AR3" s="6" t="s">
        <v>48</v>
      </c>
      <c r="AS3" s="6" t="s">
        <v>49</v>
      </c>
      <c r="AT3" s="6" t="s">
        <v>50</v>
      </c>
      <c r="AU3" s="106"/>
      <c r="AV3" s="6" t="s">
        <v>51</v>
      </c>
      <c r="AW3" s="6" t="s">
        <v>52</v>
      </c>
      <c r="AX3" s="6" t="s">
        <v>53</v>
      </c>
      <c r="AY3" s="6" t="s">
        <v>54</v>
      </c>
      <c r="AZ3" s="6" t="s">
        <v>55</v>
      </c>
      <c r="BA3" s="106"/>
      <c r="BB3" s="7" t="s">
        <v>56</v>
      </c>
      <c r="BC3" s="7" t="s">
        <v>57</v>
      </c>
      <c r="BD3" s="7" t="s">
        <v>58</v>
      </c>
      <c r="BE3" s="106"/>
    </row>
    <row r="4" spans="1:58" ht="22.2" customHeight="1" x14ac:dyDescent="0.25">
      <c r="A4" s="8"/>
      <c r="B4" s="9" t="s">
        <v>157</v>
      </c>
      <c r="C4" s="10"/>
      <c r="D4" s="11"/>
      <c r="E4" s="10"/>
      <c r="F4" s="10"/>
      <c r="G4" s="10"/>
      <c r="H4" s="10"/>
      <c r="I4" s="10"/>
      <c r="J4" s="10"/>
      <c r="K4" s="10"/>
      <c r="L4" s="10"/>
      <c r="M4" s="10"/>
      <c r="N4" s="10"/>
      <c r="O4" s="10"/>
      <c r="P4" s="10"/>
      <c r="Q4" s="41"/>
      <c r="R4" s="10"/>
      <c r="S4" s="10"/>
      <c r="T4" s="10"/>
      <c r="U4" s="10"/>
      <c r="V4" s="10"/>
      <c r="W4" s="41"/>
      <c r="X4" s="10">
        <f>SUM(X5:X18)</f>
        <v>87358.73</v>
      </c>
      <c r="Y4" s="10"/>
      <c r="Z4" s="10">
        <f>SUM(Z5:Z18)</f>
        <v>39489.167999999998</v>
      </c>
      <c r="AA4" s="10">
        <f t="shared" ref="AA4:AH4" si="0">SUM(AA5:AA18)</f>
        <v>1974</v>
      </c>
      <c r="AB4" s="10">
        <f t="shared" si="0"/>
        <v>0</v>
      </c>
      <c r="AC4" s="10">
        <f t="shared" si="0"/>
        <v>9257.34</v>
      </c>
      <c r="AD4" s="10">
        <f t="shared" si="0"/>
        <v>0</v>
      </c>
      <c r="AE4" s="10">
        <f t="shared" si="0"/>
        <v>540</v>
      </c>
      <c r="AF4" s="10">
        <f t="shared" si="0"/>
        <v>0</v>
      </c>
      <c r="AG4" s="10">
        <f t="shared" si="0"/>
        <v>56193</v>
      </c>
      <c r="AH4" s="10">
        <f t="shared" si="0"/>
        <v>39748</v>
      </c>
      <c r="AI4" s="9"/>
      <c r="AJ4" s="9"/>
      <c r="AK4" s="9"/>
      <c r="AL4" s="9"/>
      <c r="AM4" s="9"/>
      <c r="AN4" s="9"/>
      <c r="AO4" s="9"/>
      <c r="AP4" s="9"/>
      <c r="AQ4" s="9"/>
      <c r="AR4" s="9"/>
      <c r="AS4" s="9"/>
      <c r="AT4" s="9"/>
      <c r="AU4" s="9"/>
      <c r="AV4" s="9"/>
      <c r="AW4" s="9"/>
      <c r="AX4" s="9"/>
      <c r="AY4" s="9"/>
      <c r="AZ4" s="9"/>
      <c r="BA4" s="9"/>
      <c r="BB4" s="9"/>
      <c r="BC4" s="9"/>
      <c r="BD4" s="9"/>
      <c r="BE4" s="9"/>
    </row>
    <row r="5" spans="1:58" s="1" customFormat="1" ht="81.599999999999994" customHeight="1" x14ac:dyDescent="0.25">
      <c r="A5" s="12">
        <v>1</v>
      </c>
      <c r="B5" s="13" t="s">
        <v>103</v>
      </c>
      <c r="C5" s="14" t="s">
        <v>72</v>
      </c>
      <c r="D5" s="15">
        <v>18891</v>
      </c>
      <c r="E5" s="14">
        <v>4</v>
      </c>
      <c r="F5" s="14"/>
      <c r="G5" s="14"/>
      <c r="H5" s="16"/>
      <c r="I5" s="16"/>
      <c r="J5" s="16"/>
      <c r="K5" s="16"/>
      <c r="L5" s="16"/>
      <c r="M5" s="16"/>
      <c r="N5" s="16"/>
      <c r="O5" s="16"/>
      <c r="P5" s="16"/>
      <c r="Q5" s="16"/>
      <c r="R5" s="16"/>
      <c r="S5" s="16"/>
      <c r="T5" s="16"/>
      <c r="U5" s="16"/>
      <c r="V5" s="14"/>
      <c r="W5" s="42" t="s">
        <v>104</v>
      </c>
      <c r="X5" s="16">
        <f t="shared" ref="X5:X18" si="1">E5*(IF(E5&lt;0.1,7600,IF(E5&lt;0.2,7200,IF(E5&lt;0.3,6400,IF(E5&lt;0.4,5600,IF(E5&lt;0.5,5200,0))))))+E5*IF(E5&lt;0.5,0,IF(E5&lt;0.6,4800,IF(E5&lt;0.7,4400,IF(E5&lt;0.8,4000,IF(E5&lt;0.9,3900,IF(E5&lt;1,3800,0))))))+E5*IF(E5&lt;1,0,IF(E5&lt;1.25,3600,IF(E5&lt;1.5,3300,IF(E5&lt;1.75,3000,IF(E5&lt;2,2800,IF(E5&lt;2.5,2600,IF(E5&lt;3,2400,IF(E5&lt;4,2100,2000))))))))+IF(AND(N5&lt;=0,O5&lt;=0,P5&lt;=0,Q5&lt;=0,R5&lt;=0,S5&lt;=0,T5&lt;=0,U5&lt;=0),1100*(F5+G5)+170*IF(E5&gt;0,IF(H5&lt;IF(E5&lt;0.5,15,IF(E5&lt;1,25,IF(E5&lt;3,50,75))),H5,IF(E5&lt;0.5,15,IF(E5&lt;1,25,IF(E5&lt;3,50,75)))),IF(H5&lt;IF(W5="是",75,50),H5,IF(W5="是",75,50))),1100*(IF(F5&lt;40,F5,40)+IF(G5&lt;40,G5,40))-2000*(IF(E5&lt;40,0,E5-40))+170*IF(H5&lt;75,H5,75))+I5*IF(I5&lt;50,40,30)+8*IF(AND(N5&lt;=0,O5&lt;=0,P5&lt;=0,Q5&lt;=0,R5&lt;=0,S5&lt;=0,T5&lt;=0,U5&lt;=0),J5,IF(J5&lt;700,J5,700))+L5*IF(L5&lt;100,50,20)+M5*10+500*IF(N5&lt;10,N5,10)+60*IF(O5&lt;150,O5,150)+100*IF(P5&lt;40,P5,40)+1500*IF(Q5&lt;6,Q5,6)+30*IF(R5&lt;50,R5,50)+120*IF(S5&lt;80,S5,80)+300*IF(T5&lt;20,T5,20)+6*IF(U5&lt;50,U5,50)</f>
        <v>8000</v>
      </c>
      <c r="Y5" s="16">
        <v>0.6</v>
      </c>
      <c r="Z5" s="16">
        <f t="shared" ref="Z5:Z18" si="2">IF(X5&lt;D5,X5,D5)*Y5</f>
        <v>4800</v>
      </c>
      <c r="AA5" s="14"/>
      <c r="AB5" s="14"/>
      <c r="AC5" s="50">
        <v>3416</v>
      </c>
      <c r="AD5" s="50"/>
      <c r="AE5" s="50">
        <v>540</v>
      </c>
      <c r="AF5" s="50"/>
      <c r="AG5" s="59">
        <v>8000</v>
      </c>
      <c r="AH5" s="59">
        <v>4800</v>
      </c>
      <c r="AI5" s="59" t="s">
        <v>61</v>
      </c>
      <c r="AJ5" s="59" t="s">
        <v>61</v>
      </c>
      <c r="AK5" s="13" t="s">
        <v>105</v>
      </c>
      <c r="AL5" s="43" t="s">
        <v>106</v>
      </c>
      <c r="AM5" s="43" t="s">
        <v>107</v>
      </c>
      <c r="AN5" s="43" t="s">
        <v>108</v>
      </c>
      <c r="AO5" s="43"/>
      <c r="AP5" s="70" t="s">
        <v>109</v>
      </c>
      <c r="AQ5" s="43" t="s">
        <v>110</v>
      </c>
      <c r="AR5" s="43" t="s">
        <v>111</v>
      </c>
      <c r="AS5" s="70" t="s">
        <v>111</v>
      </c>
      <c r="AT5" s="43" t="s">
        <v>67</v>
      </c>
      <c r="AU5" s="64"/>
      <c r="AV5" s="43" t="s">
        <v>61</v>
      </c>
      <c r="AW5" s="43"/>
      <c r="AX5" s="43"/>
      <c r="AY5" s="43">
        <v>2019.04</v>
      </c>
      <c r="AZ5" s="43">
        <v>2021.1</v>
      </c>
      <c r="BA5" s="43" t="s">
        <v>158</v>
      </c>
      <c r="BB5" s="43" t="s">
        <v>68</v>
      </c>
      <c r="BC5" s="43" t="s">
        <v>112</v>
      </c>
      <c r="BD5" s="43" t="s">
        <v>113</v>
      </c>
      <c r="BE5" s="58"/>
    </row>
    <row r="6" spans="1:58" s="2" customFormat="1" ht="55.2" x14ac:dyDescent="0.25">
      <c r="A6" s="17">
        <v>2</v>
      </c>
      <c r="B6" s="18" t="s">
        <v>59</v>
      </c>
      <c r="C6" s="18" t="s">
        <v>60</v>
      </c>
      <c r="D6" s="18">
        <v>2912</v>
      </c>
      <c r="E6" s="18"/>
      <c r="F6" s="18"/>
      <c r="G6" s="18"/>
      <c r="H6" s="18"/>
      <c r="I6" s="18"/>
      <c r="J6" s="18"/>
      <c r="K6" s="18"/>
      <c r="L6" s="18"/>
      <c r="M6" s="18"/>
      <c r="N6" s="18"/>
      <c r="O6" s="18">
        <v>6.8</v>
      </c>
      <c r="P6" s="18">
        <v>3</v>
      </c>
      <c r="Q6" s="18">
        <v>1.367</v>
      </c>
      <c r="R6" s="18"/>
      <c r="S6" s="18">
        <v>9</v>
      </c>
      <c r="T6" s="18">
        <v>0.94450000000000001</v>
      </c>
      <c r="U6" s="18"/>
      <c r="V6" s="18"/>
      <c r="W6" s="17" t="s">
        <v>61</v>
      </c>
      <c r="X6" s="18">
        <f t="shared" si="1"/>
        <v>4121.8500000000004</v>
      </c>
      <c r="Y6" s="18">
        <v>0.6</v>
      </c>
      <c r="Z6" s="18">
        <f t="shared" si="2"/>
        <v>1747.2</v>
      </c>
      <c r="AA6" s="18">
        <v>0</v>
      </c>
      <c r="AB6" s="18">
        <v>0</v>
      </c>
      <c r="AC6" s="18">
        <v>500</v>
      </c>
      <c r="AD6" s="18">
        <v>0</v>
      </c>
      <c r="AE6" s="18">
        <v>0</v>
      </c>
      <c r="AF6" s="18">
        <v>0</v>
      </c>
      <c r="AG6" s="18">
        <v>1747.2</v>
      </c>
      <c r="AH6" s="17">
        <v>1740</v>
      </c>
      <c r="AI6" s="18" t="s">
        <v>61</v>
      </c>
      <c r="AJ6" s="18" t="s">
        <v>61</v>
      </c>
      <c r="AK6" s="18" t="s">
        <v>59</v>
      </c>
      <c r="AL6" s="18" t="s">
        <v>62</v>
      </c>
      <c r="AM6" s="18" t="s">
        <v>63</v>
      </c>
      <c r="AN6" s="18" t="s">
        <v>64</v>
      </c>
      <c r="AO6" s="18"/>
      <c r="AP6" s="18" t="s">
        <v>65</v>
      </c>
      <c r="AQ6" s="18" t="s">
        <v>66</v>
      </c>
      <c r="AR6" s="18" t="s">
        <v>159</v>
      </c>
      <c r="AS6" s="18" t="s">
        <v>159</v>
      </c>
      <c r="AT6" s="18" t="s">
        <v>159</v>
      </c>
      <c r="AU6" s="71"/>
      <c r="AV6" s="17" t="s">
        <v>61</v>
      </c>
      <c r="AW6" s="18"/>
      <c r="AX6" s="18"/>
      <c r="AY6" s="77">
        <v>2019.1</v>
      </c>
      <c r="AZ6" s="18">
        <v>2020.4</v>
      </c>
      <c r="BA6" s="18" t="s">
        <v>160</v>
      </c>
      <c r="BB6" s="18" t="s">
        <v>68</v>
      </c>
      <c r="BC6" s="18" t="s">
        <v>69</v>
      </c>
      <c r="BD6" s="18" t="s">
        <v>70</v>
      </c>
      <c r="BE6" s="18"/>
    </row>
    <row r="7" spans="1:58" s="2" customFormat="1" ht="82.8" x14ac:dyDescent="0.25">
      <c r="A7" s="19">
        <v>3</v>
      </c>
      <c r="B7" s="13" t="s">
        <v>161</v>
      </c>
      <c r="C7" s="13" t="s">
        <v>72</v>
      </c>
      <c r="D7" s="13">
        <v>1250</v>
      </c>
      <c r="E7" s="13"/>
      <c r="F7" s="13"/>
      <c r="G7" s="13"/>
      <c r="H7" s="13">
        <v>6</v>
      </c>
      <c r="I7" s="13"/>
      <c r="J7" s="13"/>
      <c r="K7" s="13"/>
      <c r="L7" s="13"/>
      <c r="M7" s="13"/>
      <c r="N7" s="13"/>
      <c r="O7" s="13"/>
      <c r="P7" s="13"/>
      <c r="Q7" s="13"/>
      <c r="R7" s="13"/>
      <c r="S7" s="13"/>
      <c r="T7" s="13"/>
      <c r="U7" s="13"/>
      <c r="V7" s="13"/>
      <c r="W7" s="43" t="s">
        <v>61</v>
      </c>
      <c r="X7" s="13">
        <f t="shared" si="1"/>
        <v>1020</v>
      </c>
      <c r="Y7" s="13">
        <v>0.6</v>
      </c>
      <c r="Z7" s="13">
        <f t="shared" si="2"/>
        <v>612</v>
      </c>
      <c r="AA7" s="13"/>
      <c r="AB7" s="13"/>
      <c r="AC7" s="13"/>
      <c r="AD7" s="13"/>
      <c r="AE7" s="13"/>
      <c r="AF7" s="13"/>
      <c r="AG7" s="60"/>
      <c r="AH7" s="43">
        <v>610</v>
      </c>
      <c r="AI7" s="13" t="s">
        <v>61</v>
      </c>
      <c r="AJ7" s="13" t="s">
        <v>61</v>
      </c>
      <c r="AK7" s="13" t="s">
        <v>162</v>
      </c>
      <c r="AL7" s="13" t="s">
        <v>163</v>
      </c>
      <c r="AM7" s="60"/>
      <c r="AN7" s="13" t="s">
        <v>164</v>
      </c>
      <c r="AO7" s="13" t="s">
        <v>165</v>
      </c>
      <c r="AP7" s="13" t="s">
        <v>165</v>
      </c>
      <c r="AQ7" s="13" t="s">
        <v>165</v>
      </c>
      <c r="AR7" s="13" t="s">
        <v>165</v>
      </c>
      <c r="AS7" s="13" t="s">
        <v>165</v>
      </c>
      <c r="AT7" s="72"/>
      <c r="AU7" s="64"/>
      <c r="AV7" s="43" t="s">
        <v>61</v>
      </c>
      <c r="AW7" s="13"/>
      <c r="AX7" s="13"/>
      <c r="AY7" s="78">
        <v>2019.12</v>
      </c>
      <c r="AZ7" s="13">
        <v>2020.7</v>
      </c>
      <c r="BA7" s="13" t="s">
        <v>160</v>
      </c>
      <c r="BB7" s="13" t="s">
        <v>68</v>
      </c>
      <c r="BC7" s="13" t="s">
        <v>166</v>
      </c>
      <c r="BD7" s="13" t="s">
        <v>167</v>
      </c>
      <c r="BE7" s="13"/>
    </row>
    <row r="8" spans="1:58" s="2" customFormat="1" ht="124.2" x14ac:dyDescent="0.25">
      <c r="A8" s="17">
        <v>4</v>
      </c>
      <c r="B8" s="18" t="s">
        <v>71</v>
      </c>
      <c r="C8" s="18" t="s">
        <v>72</v>
      </c>
      <c r="D8" s="18">
        <v>3898</v>
      </c>
      <c r="E8" s="18"/>
      <c r="F8" s="18"/>
      <c r="G8" s="18"/>
      <c r="H8" s="18">
        <v>39.58</v>
      </c>
      <c r="I8" s="18"/>
      <c r="J8" s="18"/>
      <c r="K8" s="18"/>
      <c r="L8" s="18"/>
      <c r="M8" s="18"/>
      <c r="N8" s="18"/>
      <c r="O8" s="18"/>
      <c r="P8" s="18"/>
      <c r="Q8" s="18"/>
      <c r="R8" s="18"/>
      <c r="S8" s="18"/>
      <c r="T8" s="18"/>
      <c r="U8" s="18"/>
      <c r="V8" s="18"/>
      <c r="W8" s="18" t="s">
        <v>61</v>
      </c>
      <c r="X8" s="18">
        <f t="shared" si="1"/>
        <v>6728.5999999999995</v>
      </c>
      <c r="Y8" s="18">
        <v>0.6</v>
      </c>
      <c r="Z8" s="18">
        <f t="shared" si="2"/>
        <v>2338.7999999999997</v>
      </c>
      <c r="AA8" s="18"/>
      <c r="AB8" s="18"/>
      <c r="AC8" s="18"/>
      <c r="AD8" s="18"/>
      <c r="AE8" s="18"/>
      <c r="AF8" s="18"/>
      <c r="AG8" s="18">
        <v>2338</v>
      </c>
      <c r="AH8" s="18">
        <v>2330</v>
      </c>
      <c r="AI8" s="18" t="s">
        <v>61</v>
      </c>
      <c r="AJ8" s="18" t="s">
        <v>61</v>
      </c>
      <c r="AK8" s="18" t="s">
        <v>71</v>
      </c>
      <c r="AL8" s="18" t="s">
        <v>73</v>
      </c>
      <c r="AM8" s="18"/>
      <c r="AN8" s="18" t="s">
        <v>74</v>
      </c>
      <c r="AO8" s="18"/>
      <c r="AP8" s="18" t="s">
        <v>75</v>
      </c>
      <c r="AQ8" s="18" t="s">
        <v>76</v>
      </c>
      <c r="AR8" s="18" t="s">
        <v>77</v>
      </c>
      <c r="AS8" s="18" t="s">
        <v>78</v>
      </c>
      <c r="AT8" s="18" t="s">
        <v>79</v>
      </c>
      <c r="AU8" s="18"/>
      <c r="AV8" s="18" t="s">
        <v>61</v>
      </c>
      <c r="AW8" s="18"/>
      <c r="AX8" s="18"/>
      <c r="AY8" s="18">
        <v>2020.1</v>
      </c>
      <c r="AZ8" s="18">
        <v>2020.12</v>
      </c>
      <c r="BA8" s="18" t="s">
        <v>168</v>
      </c>
      <c r="BB8" s="18" t="s">
        <v>68</v>
      </c>
      <c r="BC8" s="18" t="s">
        <v>80</v>
      </c>
      <c r="BD8" s="18" t="s">
        <v>81</v>
      </c>
      <c r="BE8" s="18"/>
    </row>
    <row r="9" spans="1:58" s="1" customFormat="1" ht="69" x14ac:dyDescent="0.25">
      <c r="A9" s="20">
        <v>5</v>
      </c>
      <c r="B9" s="21" t="s">
        <v>83</v>
      </c>
      <c r="C9" s="22" t="s">
        <v>72</v>
      </c>
      <c r="D9" s="23">
        <v>4973.95</v>
      </c>
      <c r="E9" s="22"/>
      <c r="F9" s="22"/>
      <c r="G9" s="22"/>
      <c r="H9" s="24">
        <v>6</v>
      </c>
      <c r="I9" s="24"/>
      <c r="J9" s="24"/>
      <c r="K9" s="24"/>
      <c r="L9" s="24"/>
      <c r="M9" s="24"/>
      <c r="N9" s="24"/>
      <c r="O9" s="24"/>
      <c r="P9" s="24">
        <v>1.2</v>
      </c>
      <c r="Q9" s="24"/>
      <c r="R9" s="24"/>
      <c r="S9" s="24">
        <v>1.2</v>
      </c>
      <c r="T9" s="24"/>
      <c r="U9" s="24"/>
      <c r="V9" s="22"/>
      <c r="W9" s="44" t="s">
        <v>61</v>
      </c>
      <c r="X9" s="24">
        <f t="shared" si="1"/>
        <v>1284</v>
      </c>
      <c r="Y9" s="24">
        <v>0.6</v>
      </c>
      <c r="Z9" s="24">
        <f t="shared" si="2"/>
        <v>770.4</v>
      </c>
      <c r="AA9" s="22"/>
      <c r="AB9" s="22"/>
      <c r="AC9" s="51">
        <v>835.62</v>
      </c>
      <c r="AD9" s="51"/>
      <c r="AE9" s="51"/>
      <c r="AF9" s="51"/>
      <c r="AG9" s="61">
        <v>2984.37</v>
      </c>
      <c r="AH9" s="61">
        <v>770</v>
      </c>
      <c r="AI9" s="62" t="s">
        <v>61</v>
      </c>
      <c r="AJ9" s="62" t="s">
        <v>61</v>
      </c>
      <c r="AK9" s="61" t="s">
        <v>83</v>
      </c>
      <c r="AL9" s="61" t="s">
        <v>84</v>
      </c>
      <c r="AM9" s="63"/>
      <c r="AN9" s="61" t="s">
        <v>169</v>
      </c>
      <c r="AO9" s="61"/>
      <c r="AP9" s="61" t="s">
        <v>170</v>
      </c>
      <c r="AQ9" s="63" t="s">
        <v>171</v>
      </c>
      <c r="AR9" s="61" t="s">
        <v>172</v>
      </c>
      <c r="AS9" s="63" t="s">
        <v>171</v>
      </c>
      <c r="AT9" s="73" t="s">
        <v>173</v>
      </c>
      <c r="AU9" s="63"/>
      <c r="AV9" s="74" t="s">
        <v>61</v>
      </c>
      <c r="AW9" s="61"/>
      <c r="AX9" s="61"/>
      <c r="AY9" s="61">
        <v>2020.02</v>
      </c>
      <c r="AZ9" s="61">
        <v>2020.11</v>
      </c>
      <c r="BA9" s="61" t="s">
        <v>174</v>
      </c>
      <c r="BB9" s="79" t="s">
        <v>68</v>
      </c>
      <c r="BC9" s="74" t="s">
        <v>85</v>
      </c>
      <c r="BD9" s="61"/>
      <c r="BE9" s="85"/>
    </row>
    <row r="10" spans="1:58" s="1" customFormat="1" ht="110.4" x14ac:dyDescent="0.25">
      <c r="A10" s="17">
        <v>6</v>
      </c>
      <c r="B10" s="13" t="s">
        <v>86</v>
      </c>
      <c r="C10" s="14" t="s">
        <v>72</v>
      </c>
      <c r="D10" s="15">
        <v>4979.93</v>
      </c>
      <c r="E10" s="14"/>
      <c r="F10" s="14"/>
      <c r="G10" s="14"/>
      <c r="H10" s="16">
        <v>3.2</v>
      </c>
      <c r="I10" s="16"/>
      <c r="J10" s="16"/>
      <c r="K10" s="16"/>
      <c r="L10" s="16"/>
      <c r="M10" s="16"/>
      <c r="N10" s="16"/>
      <c r="O10" s="16"/>
      <c r="P10" s="16">
        <v>1</v>
      </c>
      <c r="Q10" s="16"/>
      <c r="R10" s="16"/>
      <c r="S10" s="16">
        <v>1</v>
      </c>
      <c r="T10" s="16"/>
      <c r="U10" s="16"/>
      <c r="V10" s="14"/>
      <c r="W10" s="45" t="s">
        <v>61</v>
      </c>
      <c r="X10" s="16">
        <f t="shared" si="1"/>
        <v>764</v>
      </c>
      <c r="Y10" s="16">
        <v>0.6</v>
      </c>
      <c r="Z10" s="16">
        <f t="shared" si="2"/>
        <v>458.4</v>
      </c>
      <c r="AA10" s="14"/>
      <c r="AB10" s="14"/>
      <c r="AC10" s="50">
        <v>813.72</v>
      </c>
      <c r="AD10" s="50"/>
      <c r="AE10" s="50"/>
      <c r="AF10" s="50"/>
      <c r="AG10" s="43">
        <v>2987.96</v>
      </c>
      <c r="AH10" s="43">
        <v>760</v>
      </c>
      <c r="AI10" s="59" t="s">
        <v>61</v>
      </c>
      <c r="AJ10" s="59" t="s">
        <v>61</v>
      </c>
      <c r="AK10" s="43" t="s">
        <v>86</v>
      </c>
      <c r="AL10" s="43" t="s">
        <v>84</v>
      </c>
      <c r="AM10" s="64"/>
      <c r="AN10" s="43" t="s">
        <v>175</v>
      </c>
      <c r="AO10" s="43"/>
      <c r="AP10" s="43" t="s">
        <v>176</v>
      </c>
      <c r="AQ10" s="64" t="s">
        <v>171</v>
      </c>
      <c r="AR10" s="43" t="s">
        <v>177</v>
      </c>
      <c r="AS10" s="64" t="s">
        <v>171</v>
      </c>
      <c r="AT10" s="75" t="s">
        <v>173</v>
      </c>
      <c r="AU10" s="64"/>
      <c r="AV10" s="43" t="s">
        <v>61</v>
      </c>
      <c r="AW10" s="43"/>
      <c r="AX10" s="43"/>
      <c r="AY10" s="43">
        <v>2020.03</v>
      </c>
      <c r="AZ10" s="43">
        <v>2020.12</v>
      </c>
      <c r="BA10" s="43" t="s">
        <v>174</v>
      </c>
      <c r="BB10" s="70" t="s">
        <v>68</v>
      </c>
      <c r="BC10" s="43" t="s">
        <v>85</v>
      </c>
      <c r="BD10" s="43"/>
      <c r="BE10" s="58"/>
    </row>
    <row r="11" spans="1:58" s="1" customFormat="1" ht="55.2" x14ac:dyDescent="0.25">
      <c r="A11" s="12">
        <v>7</v>
      </c>
      <c r="B11" s="25" t="s">
        <v>87</v>
      </c>
      <c r="C11" s="26" t="s">
        <v>72</v>
      </c>
      <c r="D11" s="27">
        <v>6500</v>
      </c>
      <c r="E11" s="26"/>
      <c r="F11" s="26"/>
      <c r="G11" s="26"/>
      <c r="H11" s="28">
        <v>10</v>
      </c>
      <c r="I11" s="28"/>
      <c r="J11" s="28"/>
      <c r="K11" s="28"/>
      <c r="L11" s="28">
        <v>3.8</v>
      </c>
      <c r="M11" s="28"/>
      <c r="N11" s="28"/>
      <c r="O11" s="28">
        <v>18</v>
      </c>
      <c r="P11" s="28">
        <v>8</v>
      </c>
      <c r="Q11" s="28">
        <v>1</v>
      </c>
      <c r="R11" s="28">
        <v>12</v>
      </c>
      <c r="S11" s="28">
        <v>12</v>
      </c>
      <c r="T11" s="28"/>
      <c r="U11" s="28">
        <v>12</v>
      </c>
      <c r="V11" s="46"/>
      <c r="W11" s="46" t="s">
        <v>61</v>
      </c>
      <c r="X11" s="28">
        <f t="shared" si="1"/>
        <v>7142</v>
      </c>
      <c r="Y11" s="28">
        <v>0.6</v>
      </c>
      <c r="Z11" s="28">
        <f t="shared" si="2"/>
        <v>3900</v>
      </c>
      <c r="AA11" s="26"/>
      <c r="AB11" s="26"/>
      <c r="AC11" s="52"/>
      <c r="AD11" s="53"/>
      <c r="AE11" s="53"/>
      <c r="AF11" s="53"/>
      <c r="AG11" s="65">
        <v>6000</v>
      </c>
      <c r="AH11" s="65">
        <v>3900</v>
      </c>
      <c r="AI11" s="65" t="s">
        <v>61</v>
      </c>
      <c r="AJ11" s="65" t="s">
        <v>61</v>
      </c>
      <c r="AK11" s="25" t="s">
        <v>87</v>
      </c>
      <c r="AL11" s="17" t="s">
        <v>88</v>
      </c>
      <c r="AM11" s="17" t="s">
        <v>89</v>
      </c>
      <c r="AN11" s="17" t="s">
        <v>90</v>
      </c>
      <c r="AO11" s="17"/>
      <c r="AP11" s="17" t="s">
        <v>91</v>
      </c>
      <c r="AQ11" s="17" t="s">
        <v>91</v>
      </c>
      <c r="AR11" s="17" t="s">
        <v>92</v>
      </c>
      <c r="AS11" s="76"/>
      <c r="AT11" s="17" t="s">
        <v>93</v>
      </c>
      <c r="AU11" s="17" t="s">
        <v>94</v>
      </c>
      <c r="AV11" s="17" t="s">
        <v>61</v>
      </c>
      <c r="AW11" s="17"/>
      <c r="AX11" s="17"/>
      <c r="AY11" s="17">
        <v>2020.3</v>
      </c>
      <c r="AZ11" s="17">
        <v>2021.12</v>
      </c>
      <c r="BA11" s="17" t="s">
        <v>178</v>
      </c>
      <c r="BB11" s="17" t="s">
        <v>68</v>
      </c>
      <c r="BC11" s="17" t="s">
        <v>95</v>
      </c>
      <c r="BD11" s="17" t="s">
        <v>96</v>
      </c>
      <c r="BE11" s="6"/>
      <c r="BF11" s="86" t="s">
        <v>179</v>
      </c>
    </row>
    <row r="12" spans="1:58" s="1" customFormat="1" ht="69" x14ac:dyDescent="0.25">
      <c r="A12" s="17">
        <v>8</v>
      </c>
      <c r="B12" s="25" t="s">
        <v>97</v>
      </c>
      <c r="C12" s="26" t="s">
        <v>72</v>
      </c>
      <c r="D12" s="27">
        <v>5200</v>
      </c>
      <c r="E12" s="29"/>
      <c r="F12" s="29"/>
      <c r="G12" s="29"/>
      <c r="H12" s="30">
        <v>1.7</v>
      </c>
      <c r="I12" s="30"/>
      <c r="J12" s="30"/>
      <c r="K12" s="30"/>
      <c r="L12" s="30">
        <v>0.3</v>
      </c>
      <c r="M12" s="30"/>
      <c r="N12" s="30"/>
      <c r="O12" s="40">
        <v>40</v>
      </c>
      <c r="P12" s="40">
        <v>5</v>
      </c>
      <c r="Q12" s="30">
        <v>0.6</v>
      </c>
      <c r="R12" s="30">
        <v>3</v>
      </c>
      <c r="S12" s="30">
        <v>5</v>
      </c>
      <c r="T12" s="30">
        <v>0.8</v>
      </c>
      <c r="U12" s="30">
        <v>5</v>
      </c>
      <c r="V12" s="46"/>
      <c r="W12" s="46" t="s">
        <v>61</v>
      </c>
      <c r="X12" s="28">
        <f t="shared" si="1"/>
        <v>5064</v>
      </c>
      <c r="Y12" s="28">
        <v>0.6</v>
      </c>
      <c r="Z12" s="28">
        <f t="shared" si="2"/>
        <v>3038.4</v>
      </c>
      <c r="AA12" s="53"/>
      <c r="AB12" s="53"/>
      <c r="AC12" s="52"/>
      <c r="AD12" s="53"/>
      <c r="AE12" s="53"/>
      <c r="AF12" s="53"/>
      <c r="AG12" s="65">
        <v>4500</v>
      </c>
      <c r="AH12" s="65">
        <v>3038</v>
      </c>
      <c r="AI12" s="65" t="s">
        <v>61</v>
      </c>
      <c r="AJ12" s="65" t="s">
        <v>61</v>
      </c>
      <c r="AK12" s="25" t="s">
        <v>97</v>
      </c>
      <c r="AL12" s="66" t="s">
        <v>180</v>
      </c>
      <c r="AM12" s="17" t="s">
        <v>99</v>
      </c>
      <c r="AN12" s="17" t="s">
        <v>100</v>
      </c>
      <c r="AO12" s="17"/>
      <c r="AP12" s="17" t="s">
        <v>91</v>
      </c>
      <c r="AQ12" s="17" t="s">
        <v>91</v>
      </c>
      <c r="AR12" s="17" t="s">
        <v>101</v>
      </c>
      <c r="AS12" s="76"/>
      <c r="AT12" s="17" t="s">
        <v>93</v>
      </c>
      <c r="AU12" s="17" t="s">
        <v>94</v>
      </c>
      <c r="AV12" s="17" t="s">
        <v>61</v>
      </c>
      <c r="AW12" s="17"/>
      <c r="AX12" s="17"/>
      <c r="AY12" s="17">
        <v>2020.4</v>
      </c>
      <c r="AZ12" s="17">
        <v>2021.12</v>
      </c>
      <c r="BA12" s="17" t="s">
        <v>178</v>
      </c>
      <c r="BB12" s="17" t="s">
        <v>68</v>
      </c>
      <c r="BC12" s="17" t="s">
        <v>95</v>
      </c>
      <c r="BD12" s="17" t="s">
        <v>102</v>
      </c>
      <c r="BE12" s="6"/>
      <c r="BF12" s="86" t="s">
        <v>181</v>
      </c>
    </row>
    <row r="13" spans="1:58" s="1" customFormat="1" ht="69" x14ac:dyDescent="0.25">
      <c r="A13" s="12">
        <v>9</v>
      </c>
      <c r="B13" s="13" t="s">
        <v>117</v>
      </c>
      <c r="C13" s="14" t="s">
        <v>72</v>
      </c>
      <c r="D13" s="15">
        <v>20775</v>
      </c>
      <c r="E13" s="14"/>
      <c r="F13" s="14"/>
      <c r="G13" s="14"/>
      <c r="H13" s="16">
        <v>20</v>
      </c>
      <c r="I13" s="16"/>
      <c r="J13" s="16"/>
      <c r="K13" s="16"/>
      <c r="L13" s="16"/>
      <c r="M13" s="16"/>
      <c r="N13" s="16">
        <v>20</v>
      </c>
      <c r="O13" s="16">
        <v>40</v>
      </c>
      <c r="P13" s="16">
        <v>120</v>
      </c>
      <c r="Q13" s="16">
        <v>30</v>
      </c>
      <c r="R13" s="16">
        <v>120</v>
      </c>
      <c r="S13" s="16">
        <v>80</v>
      </c>
      <c r="T13" s="16">
        <v>4</v>
      </c>
      <c r="U13" s="16">
        <v>120</v>
      </c>
      <c r="V13" s="14"/>
      <c r="W13" s="42" t="s">
        <v>61</v>
      </c>
      <c r="X13" s="16">
        <f t="shared" si="1"/>
        <v>36400</v>
      </c>
      <c r="Y13" s="16">
        <v>0.6</v>
      </c>
      <c r="Z13" s="16">
        <f t="shared" si="2"/>
        <v>12465</v>
      </c>
      <c r="AA13" s="14"/>
      <c r="AB13" s="14"/>
      <c r="AC13" s="54"/>
      <c r="AD13" s="50"/>
      <c r="AE13" s="50"/>
      <c r="AF13" s="50"/>
      <c r="AG13" s="59">
        <v>18000</v>
      </c>
      <c r="AH13" s="59">
        <v>12460</v>
      </c>
      <c r="AI13" s="59" t="s">
        <v>61</v>
      </c>
      <c r="AJ13" s="59" t="s">
        <v>61</v>
      </c>
      <c r="AK13" s="13" t="s">
        <v>117</v>
      </c>
      <c r="AL13" s="43" t="s">
        <v>98</v>
      </c>
      <c r="AM13" s="43" t="s">
        <v>118</v>
      </c>
      <c r="AN13" s="43" t="s">
        <v>119</v>
      </c>
      <c r="AO13" s="43"/>
      <c r="AP13" s="43" t="s">
        <v>91</v>
      </c>
      <c r="AQ13" s="43" t="s">
        <v>91</v>
      </c>
      <c r="AR13" s="43" t="s">
        <v>120</v>
      </c>
      <c r="AS13" s="70"/>
      <c r="AT13" s="43" t="s">
        <v>93</v>
      </c>
      <c r="AU13" s="43" t="s">
        <v>94</v>
      </c>
      <c r="AV13" s="43" t="s">
        <v>61</v>
      </c>
      <c r="AW13" s="43"/>
      <c r="AX13" s="43"/>
      <c r="AY13" s="43">
        <v>2020.6</v>
      </c>
      <c r="AZ13" s="43">
        <v>2021.12</v>
      </c>
      <c r="BA13" s="43" t="s">
        <v>178</v>
      </c>
      <c r="BB13" s="43" t="s">
        <v>68</v>
      </c>
      <c r="BC13" s="43" t="s">
        <v>95</v>
      </c>
      <c r="BD13" s="43" t="s">
        <v>121</v>
      </c>
      <c r="BE13" s="58"/>
      <c r="BF13" s="86" t="s">
        <v>182</v>
      </c>
    </row>
    <row r="14" spans="1:58" s="1" customFormat="1" ht="82.8" x14ac:dyDescent="0.25">
      <c r="A14" s="17">
        <v>10</v>
      </c>
      <c r="B14" s="13" t="s">
        <v>122</v>
      </c>
      <c r="C14" s="14" t="s">
        <v>72</v>
      </c>
      <c r="D14" s="15">
        <v>2699.91</v>
      </c>
      <c r="E14" s="14">
        <v>0.1</v>
      </c>
      <c r="F14" s="14"/>
      <c r="G14" s="14"/>
      <c r="H14" s="16"/>
      <c r="I14" s="16">
        <v>50</v>
      </c>
      <c r="J14" s="16">
        <v>2</v>
      </c>
      <c r="K14" s="16">
        <v>2</v>
      </c>
      <c r="L14" s="16">
        <v>0.05</v>
      </c>
      <c r="M14" s="16"/>
      <c r="N14" s="16"/>
      <c r="O14" s="16">
        <v>0.36</v>
      </c>
      <c r="P14" s="16">
        <v>3</v>
      </c>
      <c r="Q14" s="16">
        <v>9.4000000000000004E-3</v>
      </c>
      <c r="R14" s="16"/>
      <c r="S14" s="16"/>
      <c r="T14" s="16"/>
      <c r="U14" s="16"/>
      <c r="V14" s="14"/>
      <c r="W14" s="42" t="s">
        <v>61</v>
      </c>
      <c r="X14" s="16">
        <f t="shared" si="1"/>
        <v>2574.1999999999998</v>
      </c>
      <c r="Y14" s="16">
        <v>0.6</v>
      </c>
      <c r="Z14" s="16">
        <f t="shared" si="2"/>
        <v>1544.5199999999998</v>
      </c>
      <c r="AA14" s="14"/>
      <c r="AB14" s="14"/>
      <c r="AC14" s="50">
        <v>405</v>
      </c>
      <c r="AD14" s="50"/>
      <c r="AE14" s="50"/>
      <c r="AF14" s="50"/>
      <c r="AG14" s="59">
        <v>1619.95</v>
      </c>
      <c r="AH14" s="59">
        <v>1540</v>
      </c>
      <c r="AI14" s="59" t="s">
        <v>61</v>
      </c>
      <c r="AJ14" s="59" t="s">
        <v>61</v>
      </c>
      <c r="AK14" s="43" t="s">
        <v>123</v>
      </c>
      <c r="AL14" s="43"/>
      <c r="AM14" s="43"/>
      <c r="AN14" s="43" t="s">
        <v>124</v>
      </c>
      <c r="AO14" s="43"/>
      <c r="AP14" s="43" t="s">
        <v>125</v>
      </c>
      <c r="AQ14" s="43" t="s">
        <v>125</v>
      </c>
      <c r="AR14" s="43"/>
      <c r="AS14" s="43" t="s">
        <v>126</v>
      </c>
      <c r="AT14" s="43"/>
      <c r="AU14" s="64"/>
      <c r="AV14" s="17" t="s">
        <v>61</v>
      </c>
      <c r="AW14" s="43"/>
      <c r="AX14" s="43"/>
      <c r="AY14" s="43" t="s">
        <v>127</v>
      </c>
      <c r="AZ14" s="43" t="s">
        <v>183</v>
      </c>
      <c r="BA14" s="43" t="s">
        <v>184</v>
      </c>
      <c r="BB14" s="43" t="s">
        <v>115</v>
      </c>
      <c r="BC14" s="43" t="s">
        <v>128</v>
      </c>
      <c r="BD14" s="43"/>
      <c r="BE14" s="58"/>
      <c r="BF14" s="86" t="s">
        <v>182</v>
      </c>
    </row>
    <row r="15" spans="1:58" s="1" customFormat="1" ht="96.6" x14ac:dyDescent="0.25">
      <c r="A15" s="12">
        <v>11</v>
      </c>
      <c r="B15" s="13" t="s">
        <v>129</v>
      </c>
      <c r="C15" s="14" t="s">
        <v>72</v>
      </c>
      <c r="D15" s="15">
        <v>8752.5300000000007</v>
      </c>
      <c r="E15" s="14"/>
      <c r="F15" s="14">
        <v>0.4</v>
      </c>
      <c r="G15" s="14"/>
      <c r="H15" s="16">
        <v>20</v>
      </c>
      <c r="I15" s="16">
        <v>50</v>
      </c>
      <c r="J15" s="16">
        <v>8</v>
      </c>
      <c r="K15" s="16">
        <v>8</v>
      </c>
      <c r="L15" s="16">
        <v>0.2</v>
      </c>
      <c r="M15" s="16"/>
      <c r="N15" s="16"/>
      <c r="O15" s="16">
        <v>1.5</v>
      </c>
      <c r="P15" s="16">
        <v>6</v>
      </c>
      <c r="Q15" s="16"/>
      <c r="R15" s="16"/>
      <c r="S15" s="16"/>
      <c r="T15" s="16"/>
      <c r="U15" s="16"/>
      <c r="V15" s="14"/>
      <c r="W15" s="47"/>
      <c r="X15" s="16">
        <f t="shared" si="1"/>
        <v>6104</v>
      </c>
      <c r="Y15" s="16">
        <v>0.6</v>
      </c>
      <c r="Z15" s="16">
        <f t="shared" si="2"/>
        <v>3662.4</v>
      </c>
      <c r="AA15" s="14"/>
      <c r="AB15" s="14"/>
      <c r="AC15" s="50">
        <v>1313</v>
      </c>
      <c r="AD15" s="50"/>
      <c r="AE15" s="50"/>
      <c r="AF15" s="50"/>
      <c r="AG15" s="59">
        <v>5251.52</v>
      </c>
      <c r="AH15" s="59">
        <v>3660</v>
      </c>
      <c r="AI15" s="59" t="s">
        <v>61</v>
      </c>
      <c r="AJ15" s="59" t="s">
        <v>61</v>
      </c>
      <c r="AK15" s="43" t="s">
        <v>130</v>
      </c>
      <c r="AL15" s="43"/>
      <c r="AM15" s="43"/>
      <c r="AN15" s="43" t="s">
        <v>131</v>
      </c>
      <c r="AO15" s="43"/>
      <c r="AP15" s="43" t="s">
        <v>132</v>
      </c>
      <c r="AQ15" s="43" t="s">
        <v>132</v>
      </c>
      <c r="AR15" s="43"/>
      <c r="AS15" s="43" t="s">
        <v>126</v>
      </c>
      <c r="AT15" s="17"/>
      <c r="AU15" s="64"/>
      <c r="AV15" s="17" t="s">
        <v>61</v>
      </c>
      <c r="AW15" s="43"/>
      <c r="AX15" s="43"/>
      <c r="AY15" s="43">
        <v>2020.06</v>
      </c>
      <c r="AZ15" s="43">
        <v>2023.06</v>
      </c>
      <c r="BA15" s="43" t="s">
        <v>185</v>
      </c>
      <c r="BB15" s="43" t="s">
        <v>115</v>
      </c>
      <c r="BC15" s="43" t="s">
        <v>128</v>
      </c>
      <c r="BD15" s="43" t="s">
        <v>133</v>
      </c>
      <c r="BE15" s="58"/>
      <c r="BF15" s="86" t="s">
        <v>182</v>
      </c>
    </row>
    <row r="16" spans="1:58" s="1" customFormat="1" ht="103.95" customHeight="1" x14ac:dyDescent="0.25">
      <c r="A16" s="17">
        <v>12</v>
      </c>
      <c r="B16" s="13" t="s">
        <v>143</v>
      </c>
      <c r="C16" s="14" t="s">
        <v>72</v>
      </c>
      <c r="D16" s="15">
        <v>1300</v>
      </c>
      <c r="E16" s="14"/>
      <c r="F16" s="14"/>
      <c r="G16" s="14"/>
      <c r="H16" s="16"/>
      <c r="I16" s="16"/>
      <c r="J16" s="16"/>
      <c r="K16" s="16"/>
      <c r="L16" s="16"/>
      <c r="M16" s="16"/>
      <c r="N16" s="16"/>
      <c r="O16" s="16">
        <v>1.06</v>
      </c>
      <c r="P16" s="16">
        <f>1.06*2</f>
        <v>2.12</v>
      </c>
      <c r="Q16" s="16">
        <v>2.12E-2</v>
      </c>
      <c r="R16" s="16"/>
      <c r="S16" s="16">
        <v>3.18</v>
      </c>
      <c r="T16" s="16"/>
      <c r="U16" s="16">
        <f>S16</f>
        <v>3.18</v>
      </c>
      <c r="V16" s="14"/>
      <c r="W16" s="42" t="s">
        <v>104</v>
      </c>
      <c r="X16" s="16">
        <f t="shared" si="1"/>
        <v>708.08</v>
      </c>
      <c r="Y16" s="16">
        <v>0.6</v>
      </c>
      <c r="Z16" s="16">
        <f t="shared" si="2"/>
        <v>424.84800000000001</v>
      </c>
      <c r="AA16" s="14"/>
      <c r="AB16" s="14"/>
      <c r="AC16" s="50"/>
      <c r="AD16" s="50"/>
      <c r="AE16" s="50"/>
      <c r="AF16" s="50"/>
      <c r="AG16" s="59">
        <v>780</v>
      </c>
      <c r="AH16" s="59">
        <v>420</v>
      </c>
      <c r="AI16" s="59" t="s">
        <v>61</v>
      </c>
      <c r="AJ16" s="59" t="s">
        <v>61</v>
      </c>
      <c r="AK16" s="60" t="s">
        <v>186</v>
      </c>
      <c r="AL16" s="43" t="s">
        <v>144</v>
      </c>
      <c r="AM16" s="43" t="s">
        <v>145</v>
      </c>
      <c r="AN16" s="43" t="s">
        <v>146</v>
      </c>
      <c r="AO16" s="43"/>
      <c r="AP16" s="70" t="s">
        <v>187</v>
      </c>
      <c r="AQ16" s="43" t="s">
        <v>147</v>
      </c>
      <c r="AR16" s="43"/>
      <c r="AS16" s="70" t="s">
        <v>148</v>
      </c>
      <c r="AT16" s="43"/>
      <c r="AU16" s="43"/>
      <c r="AV16" s="43" t="s">
        <v>61</v>
      </c>
      <c r="AW16" s="43"/>
      <c r="AX16" s="43"/>
      <c r="AY16" s="80">
        <v>2020.5</v>
      </c>
      <c r="AZ16" s="77">
        <v>2020.12</v>
      </c>
      <c r="BA16" s="43" t="s">
        <v>174</v>
      </c>
      <c r="BB16" s="43" t="s">
        <v>68</v>
      </c>
      <c r="BC16" s="43" t="s">
        <v>149</v>
      </c>
      <c r="BD16" s="43" t="s">
        <v>150</v>
      </c>
      <c r="BE16" s="58"/>
      <c r="BF16" s="86" t="s">
        <v>188</v>
      </c>
    </row>
    <row r="17" spans="1:64" s="1" customFormat="1" ht="69" x14ac:dyDescent="0.25">
      <c r="A17" s="12">
        <v>13</v>
      </c>
      <c r="B17" s="18" t="s">
        <v>137</v>
      </c>
      <c r="C17" s="26" t="s">
        <v>72</v>
      </c>
      <c r="D17" s="27">
        <v>1665</v>
      </c>
      <c r="E17" s="26"/>
      <c r="F17" s="26"/>
      <c r="G17" s="26"/>
      <c r="H17" s="28">
        <v>7.6</v>
      </c>
      <c r="I17" s="28"/>
      <c r="J17" s="28"/>
      <c r="K17" s="28"/>
      <c r="L17" s="28"/>
      <c r="M17" s="28"/>
      <c r="N17" s="28"/>
      <c r="O17" s="28"/>
      <c r="P17" s="28"/>
      <c r="Q17" s="28"/>
      <c r="R17" s="28"/>
      <c r="S17" s="28"/>
      <c r="T17" s="28"/>
      <c r="U17" s="28"/>
      <c r="V17" s="26"/>
      <c r="W17" s="46" t="s">
        <v>61</v>
      </c>
      <c r="X17" s="28">
        <f t="shared" si="1"/>
        <v>1292</v>
      </c>
      <c r="Y17" s="28">
        <v>0.6</v>
      </c>
      <c r="Z17" s="28">
        <f t="shared" si="2"/>
        <v>775.19999999999993</v>
      </c>
      <c r="AA17" s="26">
        <v>0</v>
      </c>
      <c r="AB17" s="26">
        <v>0</v>
      </c>
      <c r="AC17" s="53">
        <v>0</v>
      </c>
      <c r="AD17" s="53">
        <v>0</v>
      </c>
      <c r="AE17" s="53"/>
      <c r="AF17" s="53"/>
      <c r="AG17" s="65">
        <v>1000</v>
      </c>
      <c r="AH17" s="65">
        <v>770</v>
      </c>
      <c r="AI17" s="65" t="s">
        <v>61</v>
      </c>
      <c r="AJ17" s="65" t="s">
        <v>61</v>
      </c>
      <c r="AK17" s="67" t="s">
        <v>186</v>
      </c>
      <c r="AL17" s="66" t="s">
        <v>138</v>
      </c>
      <c r="AM17" s="17"/>
      <c r="AN17" s="17" t="s">
        <v>139</v>
      </c>
      <c r="AO17" s="17"/>
      <c r="AP17" s="17" t="s">
        <v>140</v>
      </c>
      <c r="AQ17" s="17" t="s">
        <v>141</v>
      </c>
      <c r="AR17" s="17"/>
      <c r="AS17" s="76"/>
      <c r="AT17" s="17"/>
      <c r="AU17" s="17"/>
      <c r="AV17" s="17" t="s">
        <v>61</v>
      </c>
      <c r="AW17" s="17"/>
      <c r="AX17" s="17"/>
      <c r="AY17" s="77">
        <v>2019.12</v>
      </c>
      <c r="AZ17" s="77">
        <v>2020.7</v>
      </c>
      <c r="BA17" s="17" t="s">
        <v>160</v>
      </c>
      <c r="BB17" s="17" t="s">
        <v>68</v>
      </c>
      <c r="BC17" s="17" t="s">
        <v>112</v>
      </c>
      <c r="BD17" s="17" t="s">
        <v>142</v>
      </c>
      <c r="BE17" s="6"/>
      <c r="BF17" s="86" t="s">
        <v>189</v>
      </c>
    </row>
    <row r="18" spans="1:64" s="1" customFormat="1" ht="82.8" x14ac:dyDescent="0.25">
      <c r="A18" s="17">
        <v>14</v>
      </c>
      <c r="B18" s="13" t="s">
        <v>190</v>
      </c>
      <c r="C18" s="14" t="s">
        <v>72</v>
      </c>
      <c r="D18" s="16">
        <v>4920</v>
      </c>
      <c r="E18" s="16"/>
      <c r="F18" s="16"/>
      <c r="G18" s="16"/>
      <c r="H18" s="16"/>
      <c r="I18" s="16"/>
      <c r="J18" s="16"/>
      <c r="K18" s="16"/>
      <c r="L18" s="16"/>
      <c r="M18" s="16"/>
      <c r="N18" s="16"/>
      <c r="O18" s="16">
        <v>1.1000000000000001</v>
      </c>
      <c r="P18" s="16">
        <v>1.5</v>
      </c>
      <c r="Q18" s="16">
        <v>3.8</v>
      </c>
      <c r="R18" s="16">
        <v>0.8</v>
      </c>
      <c r="S18" s="16">
        <v>1.2</v>
      </c>
      <c r="T18" s="16">
        <v>0.2</v>
      </c>
      <c r="U18" s="16">
        <v>2</v>
      </c>
      <c r="V18" s="14"/>
      <c r="W18" s="45" t="s">
        <v>104</v>
      </c>
      <c r="X18" s="16">
        <f t="shared" si="1"/>
        <v>6156</v>
      </c>
      <c r="Y18" s="16">
        <v>0.6</v>
      </c>
      <c r="Z18" s="16">
        <f t="shared" si="2"/>
        <v>2952</v>
      </c>
      <c r="AA18" s="55">
        <v>1974</v>
      </c>
      <c r="AB18" s="56">
        <v>0</v>
      </c>
      <c r="AC18" s="55">
        <v>1974</v>
      </c>
      <c r="AD18" s="56">
        <v>0</v>
      </c>
      <c r="AE18" s="55"/>
      <c r="AF18" s="55"/>
      <c r="AG18" s="55">
        <v>984</v>
      </c>
      <c r="AH18" s="56">
        <v>2950</v>
      </c>
      <c r="AI18" s="59" t="s">
        <v>61</v>
      </c>
      <c r="AJ18" s="59" t="s">
        <v>61</v>
      </c>
      <c r="AK18" s="60" t="s">
        <v>186</v>
      </c>
      <c r="AL18" s="43" t="s">
        <v>134</v>
      </c>
      <c r="AM18" s="43"/>
      <c r="AN18" s="43" t="s">
        <v>135</v>
      </c>
      <c r="AO18" s="43"/>
      <c r="AP18" s="43"/>
      <c r="AQ18" s="43"/>
      <c r="AR18" s="43"/>
      <c r="AS18" s="43"/>
      <c r="AT18" s="43"/>
      <c r="AU18" s="70"/>
      <c r="AV18" s="43"/>
      <c r="AW18" s="43"/>
      <c r="AX18" s="43"/>
      <c r="AY18" s="80">
        <v>2019.9</v>
      </c>
      <c r="AZ18" s="77">
        <v>2020.8</v>
      </c>
      <c r="BA18" s="43" t="s">
        <v>160</v>
      </c>
      <c r="BB18" s="43" t="s">
        <v>68</v>
      </c>
      <c r="BC18" s="43" t="s">
        <v>136</v>
      </c>
      <c r="BD18" s="43"/>
      <c r="BE18" s="58"/>
      <c r="BF18" s="2" t="s">
        <v>191</v>
      </c>
    </row>
    <row r="19" spans="1:64" s="3" customFormat="1" ht="27.6" x14ac:dyDescent="0.25">
      <c r="A19" s="31"/>
      <c r="B19" s="32" t="s">
        <v>192</v>
      </c>
      <c r="C19" s="33"/>
      <c r="D19" s="34"/>
      <c r="E19" s="33"/>
      <c r="F19" s="33"/>
      <c r="G19" s="33"/>
      <c r="H19" s="35"/>
      <c r="I19" s="35"/>
      <c r="J19" s="35"/>
      <c r="K19" s="35"/>
      <c r="L19" s="35"/>
      <c r="M19" s="35"/>
      <c r="N19" s="35"/>
      <c r="O19" s="35"/>
      <c r="P19" s="35"/>
      <c r="Q19" s="35"/>
      <c r="R19" s="35"/>
      <c r="S19" s="35"/>
      <c r="T19" s="35"/>
      <c r="U19" s="35"/>
      <c r="V19" s="33"/>
      <c r="W19" s="48"/>
      <c r="X19" s="35"/>
      <c r="Y19" s="35"/>
      <c r="Z19" s="35"/>
      <c r="AA19" s="33"/>
      <c r="AB19" s="33"/>
      <c r="AC19" s="57"/>
      <c r="AD19" s="57"/>
      <c r="AE19" s="57"/>
      <c r="AF19" s="57"/>
      <c r="AG19" s="68"/>
      <c r="AH19" s="68"/>
      <c r="AI19" s="68"/>
      <c r="AJ19" s="68"/>
      <c r="AK19" s="32"/>
      <c r="AL19" s="69"/>
      <c r="AM19" s="69"/>
      <c r="AN19" s="69"/>
      <c r="AO19" s="69"/>
      <c r="AP19" s="69"/>
      <c r="AQ19" s="69"/>
      <c r="AR19" s="69"/>
      <c r="AS19" s="69"/>
      <c r="AT19" s="69"/>
      <c r="AU19" s="69"/>
      <c r="AV19" s="69"/>
      <c r="AW19" s="69"/>
      <c r="AX19" s="69"/>
      <c r="AY19" s="69"/>
      <c r="AZ19" s="69"/>
      <c r="BA19" s="69"/>
      <c r="BB19" s="69"/>
      <c r="BC19" s="69"/>
      <c r="BD19" s="69"/>
      <c r="BE19" s="87"/>
      <c r="BF19" s="88"/>
      <c r="BG19" s="89"/>
      <c r="BH19" s="89"/>
      <c r="BI19" s="89"/>
      <c r="BJ19" s="89"/>
      <c r="BK19" s="89"/>
      <c r="BL19" s="89"/>
    </row>
    <row r="20" spans="1:64" s="1" customFormat="1" ht="72.599999999999994" customHeight="1" x14ac:dyDescent="0.25">
      <c r="A20" s="12">
        <v>15</v>
      </c>
      <c r="B20" s="18" t="s">
        <v>193</v>
      </c>
      <c r="C20" s="18" t="s">
        <v>72</v>
      </c>
      <c r="D20" s="18">
        <v>4960</v>
      </c>
      <c r="E20" s="18"/>
      <c r="F20" s="18"/>
      <c r="G20" s="18"/>
      <c r="H20" s="18">
        <v>9.36</v>
      </c>
      <c r="I20" s="18"/>
      <c r="J20" s="18"/>
      <c r="K20" s="18"/>
      <c r="L20" s="18"/>
      <c r="M20" s="18"/>
      <c r="N20" s="18"/>
      <c r="O20" s="18"/>
      <c r="P20" s="18"/>
      <c r="Q20" s="18"/>
      <c r="R20" s="18"/>
      <c r="S20" s="18"/>
      <c r="T20" s="18"/>
      <c r="U20" s="18"/>
      <c r="V20" s="18"/>
      <c r="W20" s="17"/>
      <c r="X20" s="28">
        <f t="shared" ref="X20:X28" si="3">E20*(IF(E20&lt;0.1,7600,IF(E20&lt;0.2,7200,IF(E20&lt;0.3,6400,IF(E20&lt;0.4,5600,IF(E20&lt;0.5,5200,0))))))+E20*IF(E20&lt;0.5,0,IF(E20&lt;0.6,4800,IF(E20&lt;0.7,4400,IF(E20&lt;0.8,4000,IF(E20&lt;0.9,3900,IF(E20&lt;1,3800,0))))))+E20*IF(E20&lt;1,0,IF(E20&lt;1.25,3600,IF(E20&lt;1.5,3300,IF(E20&lt;1.75,3000,IF(E20&lt;2,2800,IF(E20&lt;2.5,2600,IF(E20&lt;3,2400,IF(E20&lt;4,2100,2000))))))))+IF(AND(N20&lt;=0,O20&lt;=0,P20&lt;=0,Q20&lt;=0,R20&lt;=0,S20&lt;=0,T20&lt;=0,U20&lt;=0),1100*(F20+G20)+170*IF(E20&gt;0,IF(H20&lt;IF(E20&lt;0.5,15,IF(E20&lt;1,25,IF(E20&lt;3,50,75))),H20,IF(E20&lt;0.5,15,IF(E20&lt;1,25,IF(E20&lt;3,50,75)))),IF(H20&lt;IF(W20="是",75,50),H20,IF(W20="是",75,50))),1100*(IF(F20&lt;40,F20,40)+IF(G20&lt;40,G20,40))-2000*(IF(E20&lt;40,0,E20-40))+170*IF(H20&lt;75,H20,75))+I20*IF(I20&lt;50,40,30)+8*IF(AND(N20&lt;=0,O20&lt;=0,P20&lt;=0,Q20&lt;=0,R20&lt;=0,S20&lt;=0,T20&lt;=0,U20&lt;=0),J20,IF(J20&lt;700,J20,700))+L20*IF(L20&lt;100,50,20)+M20*10+500*IF(N20&lt;10,N20,10)+60*IF(O20&lt;150,O20,150)+100*IF(P20&lt;40,P20,40)+1500*IF(Q20&lt;6,Q20,6)+30*IF(R20&lt;50,R20,50)+120*IF(S20&lt;80,S20,80)+300*IF(T20&lt;20,T20,20)+6*IF(U20&lt;50,U20,50)</f>
        <v>1591.1999999999998</v>
      </c>
      <c r="Y20" s="18">
        <v>0.6</v>
      </c>
      <c r="Z20" s="28">
        <f>IF(X20&lt;D20,X20,D20)*Y20</f>
        <v>954.7199999999998</v>
      </c>
      <c r="AA20" s="18"/>
      <c r="AB20" s="18"/>
      <c r="AC20" s="18"/>
      <c r="AD20" s="18"/>
      <c r="AE20" s="18"/>
      <c r="AF20" s="18"/>
      <c r="AG20" s="18"/>
      <c r="AH20" s="17"/>
      <c r="AI20" s="18"/>
      <c r="AJ20" s="18"/>
      <c r="AK20" s="18" t="s">
        <v>194</v>
      </c>
      <c r="AL20" s="18" t="s">
        <v>195</v>
      </c>
      <c r="AM20" s="18"/>
      <c r="AN20" s="18" t="s">
        <v>196</v>
      </c>
      <c r="AO20" s="18" t="s">
        <v>197</v>
      </c>
      <c r="AP20" s="18" t="s">
        <v>198</v>
      </c>
      <c r="AQ20" s="18" t="s">
        <v>199</v>
      </c>
      <c r="AR20" s="18" t="s">
        <v>200</v>
      </c>
      <c r="AS20" s="18" t="s">
        <v>201</v>
      </c>
      <c r="AT20" s="18" t="s">
        <v>67</v>
      </c>
      <c r="AU20" s="18"/>
      <c r="AV20" s="18"/>
      <c r="AW20" s="18"/>
      <c r="AX20" s="18"/>
      <c r="AY20" s="81" t="s">
        <v>202</v>
      </c>
      <c r="AZ20" s="81" t="s">
        <v>203</v>
      </c>
      <c r="BA20" s="82" t="s">
        <v>204</v>
      </c>
      <c r="BB20" s="18"/>
      <c r="BC20" s="18" t="s">
        <v>205</v>
      </c>
      <c r="BD20" s="18" t="s">
        <v>206</v>
      </c>
      <c r="BE20" s="18"/>
      <c r="BF20" s="2" t="s">
        <v>207</v>
      </c>
      <c r="BG20" s="2"/>
      <c r="BH20" s="2"/>
      <c r="BI20" s="2"/>
      <c r="BJ20" s="2"/>
      <c r="BK20" s="2"/>
      <c r="BL20" s="2"/>
    </row>
    <row r="21" spans="1:64" s="1" customFormat="1" ht="76.95" customHeight="1" x14ac:dyDescent="0.25">
      <c r="A21" s="12">
        <v>16</v>
      </c>
      <c r="B21" s="18" t="s">
        <v>208</v>
      </c>
      <c r="C21" s="18" t="s">
        <v>72</v>
      </c>
      <c r="D21" s="18">
        <v>12008</v>
      </c>
      <c r="E21" s="18"/>
      <c r="F21" s="18"/>
      <c r="G21" s="18"/>
      <c r="H21" s="18">
        <v>39.9</v>
      </c>
      <c r="I21" s="18"/>
      <c r="J21" s="18"/>
      <c r="K21" s="18"/>
      <c r="L21" s="18"/>
      <c r="M21" s="18"/>
      <c r="N21" s="18"/>
      <c r="O21" s="18"/>
      <c r="P21" s="18"/>
      <c r="Q21" s="18"/>
      <c r="R21" s="18"/>
      <c r="S21" s="18"/>
      <c r="T21" s="18"/>
      <c r="U21" s="18"/>
      <c r="V21" s="18"/>
      <c r="W21" s="17"/>
      <c r="X21" s="28">
        <f t="shared" si="3"/>
        <v>6783</v>
      </c>
      <c r="Y21" s="18">
        <v>0.6</v>
      </c>
      <c r="Z21" s="28">
        <f>IF(X21&lt;D21,X21,D21)*Y21</f>
        <v>4069.7999999999997</v>
      </c>
      <c r="AA21" s="18"/>
      <c r="AB21" s="18"/>
      <c r="AC21" s="18"/>
      <c r="AD21" s="18"/>
      <c r="AE21" s="18"/>
      <c r="AF21" s="18"/>
      <c r="AG21" s="18"/>
      <c r="AH21" s="17"/>
      <c r="AI21" s="18"/>
      <c r="AJ21" s="18"/>
      <c r="AK21" s="18" t="s">
        <v>194</v>
      </c>
      <c r="AL21" s="18" t="s">
        <v>195</v>
      </c>
      <c r="AM21" s="18"/>
      <c r="AN21" s="18" t="s">
        <v>209</v>
      </c>
      <c r="AO21" s="18" t="s">
        <v>210</v>
      </c>
      <c r="AP21" s="18" t="s">
        <v>211</v>
      </c>
      <c r="AQ21" s="18" t="s">
        <v>212</v>
      </c>
      <c r="AR21" s="18"/>
      <c r="AS21" s="18" t="s">
        <v>213</v>
      </c>
      <c r="AT21" s="18" t="s">
        <v>67</v>
      </c>
      <c r="AU21" s="18"/>
      <c r="AV21" s="18"/>
      <c r="AW21" s="18"/>
      <c r="AX21" s="18"/>
      <c r="AY21" s="83"/>
      <c r="AZ21" s="83"/>
      <c r="BA21" s="84"/>
      <c r="BB21" s="18"/>
      <c r="BC21" s="18" t="s">
        <v>68</v>
      </c>
      <c r="BD21" s="18" t="s">
        <v>205</v>
      </c>
      <c r="BE21" s="18" t="s">
        <v>214</v>
      </c>
      <c r="BF21" s="2" t="s">
        <v>215</v>
      </c>
      <c r="BG21" s="2"/>
      <c r="BH21" s="2"/>
      <c r="BI21" s="2"/>
      <c r="BJ21" s="2"/>
      <c r="BK21" s="2"/>
      <c r="BL21" s="2"/>
    </row>
    <row r="22" spans="1:64" s="1" customFormat="1" ht="76.95" customHeight="1" x14ac:dyDescent="0.25">
      <c r="A22" s="12">
        <v>17</v>
      </c>
      <c r="B22" s="18" t="s">
        <v>216</v>
      </c>
      <c r="C22" s="18" t="s">
        <v>72</v>
      </c>
      <c r="D22" s="18">
        <v>41630</v>
      </c>
      <c r="E22" s="18"/>
      <c r="F22" s="18"/>
      <c r="G22" s="18"/>
      <c r="H22" s="18"/>
      <c r="I22" s="18"/>
      <c r="J22" s="18"/>
      <c r="K22" s="18"/>
      <c r="L22" s="18"/>
      <c r="M22" s="18"/>
      <c r="N22" s="18"/>
      <c r="O22" s="18"/>
      <c r="P22" s="18"/>
      <c r="Q22" s="18"/>
      <c r="R22" s="18"/>
      <c r="S22" s="18"/>
      <c r="T22" s="18"/>
      <c r="U22" s="18"/>
      <c r="V22" s="18"/>
      <c r="W22" s="17"/>
      <c r="X22" s="28">
        <f t="shared" si="3"/>
        <v>0</v>
      </c>
      <c r="Y22" s="18"/>
      <c r="Z22" s="28">
        <f t="shared" ref="Z22:Z28" si="4">IF(X22&lt;D22,X22,D22)*Y22</f>
        <v>0</v>
      </c>
      <c r="AA22" s="18"/>
      <c r="AB22" s="18"/>
      <c r="AC22" s="18"/>
      <c r="AD22" s="18"/>
      <c r="AE22" s="18"/>
      <c r="AF22" s="18"/>
      <c r="AG22" s="18">
        <v>33304</v>
      </c>
      <c r="AH22" s="17"/>
      <c r="AI22" s="18" t="s">
        <v>61</v>
      </c>
      <c r="AJ22" s="18" t="s">
        <v>61</v>
      </c>
      <c r="AK22" s="18" t="s">
        <v>186</v>
      </c>
      <c r="AL22" s="18" t="s">
        <v>217</v>
      </c>
      <c r="AM22" s="18"/>
      <c r="AN22" s="18"/>
      <c r="AO22" s="18"/>
      <c r="AP22" s="18"/>
      <c r="AQ22" s="18"/>
      <c r="AR22" s="18"/>
      <c r="AS22" s="18"/>
      <c r="AT22" s="18"/>
      <c r="AU22" s="18"/>
      <c r="AV22" s="18"/>
      <c r="AW22" s="18"/>
      <c r="AX22" s="18"/>
      <c r="AY22" s="83" t="s">
        <v>218</v>
      </c>
      <c r="AZ22" s="83" t="s">
        <v>219</v>
      </c>
      <c r="BA22" s="84" t="s">
        <v>178</v>
      </c>
      <c r="BB22" s="18" t="s">
        <v>68</v>
      </c>
      <c r="BC22" s="18" t="s">
        <v>136</v>
      </c>
      <c r="BD22" s="18"/>
      <c r="BE22" s="18"/>
      <c r="BF22" s="2" t="s">
        <v>220</v>
      </c>
      <c r="BG22" s="2"/>
      <c r="BH22" s="2"/>
      <c r="BI22" s="2"/>
      <c r="BJ22" s="2"/>
      <c r="BK22" s="2"/>
      <c r="BL22" s="2"/>
    </row>
    <row r="23" spans="1:64" s="1" customFormat="1" ht="76.95" customHeight="1" x14ac:dyDescent="0.25">
      <c r="A23" s="12">
        <v>18</v>
      </c>
      <c r="B23" s="18" t="s">
        <v>221</v>
      </c>
      <c r="C23" s="18" t="s">
        <v>72</v>
      </c>
      <c r="D23" s="18">
        <v>94638</v>
      </c>
      <c r="E23" s="18"/>
      <c r="F23" s="18"/>
      <c r="G23" s="18"/>
      <c r="H23" s="18"/>
      <c r="I23" s="18"/>
      <c r="J23" s="18"/>
      <c r="K23" s="18"/>
      <c r="L23" s="18"/>
      <c r="M23" s="18"/>
      <c r="N23" s="18"/>
      <c r="O23" s="18"/>
      <c r="P23" s="18"/>
      <c r="Q23" s="18"/>
      <c r="R23" s="18"/>
      <c r="S23" s="18"/>
      <c r="T23" s="18"/>
      <c r="U23" s="18"/>
      <c r="V23" s="18"/>
      <c r="W23" s="17"/>
      <c r="X23" s="28">
        <f t="shared" si="3"/>
        <v>0</v>
      </c>
      <c r="Y23" s="18"/>
      <c r="Z23" s="28">
        <f t="shared" si="4"/>
        <v>0</v>
      </c>
      <c r="AA23" s="18"/>
      <c r="AB23" s="18"/>
      <c r="AC23" s="18"/>
      <c r="AD23" s="18"/>
      <c r="AE23" s="18"/>
      <c r="AF23" s="18"/>
      <c r="AG23" s="18">
        <v>75710</v>
      </c>
      <c r="AH23" s="17"/>
      <c r="AI23" s="18" t="s">
        <v>61</v>
      </c>
      <c r="AJ23" s="18" t="s">
        <v>61</v>
      </c>
      <c r="AK23" s="18" t="s">
        <v>186</v>
      </c>
      <c r="AL23" s="18" t="s">
        <v>217</v>
      </c>
      <c r="AM23" s="18"/>
      <c r="AN23" s="18"/>
      <c r="AO23" s="18"/>
      <c r="AP23" s="18"/>
      <c r="AQ23" s="18"/>
      <c r="AR23" s="18"/>
      <c r="AS23" s="18"/>
      <c r="AT23" s="18"/>
      <c r="AU23" s="18"/>
      <c r="AV23" s="18"/>
      <c r="AW23" s="18"/>
      <c r="AX23" s="18"/>
      <c r="AY23" s="83">
        <v>2019.12</v>
      </c>
      <c r="AZ23" s="83">
        <v>2021.12</v>
      </c>
      <c r="BA23" s="84" t="s">
        <v>158</v>
      </c>
      <c r="BB23" s="18" t="s">
        <v>68</v>
      </c>
      <c r="BC23" s="18" t="s">
        <v>136</v>
      </c>
      <c r="BD23" s="18"/>
      <c r="BE23" s="18"/>
      <c r="BF23" s="2" t="s">
        <v>220</v>
      </c>
      <c r="BG23" s="2"/>
      <c r="BH23" s="2"/>
      <c r="BI23" s="2"/>
      <c r="BJ23" s="2"/>
      <c r="BK23" s="2"/>
      <c r="BL23" s="2"/>
    </row>
    <row r="24" spans="1:64" x14ac:dyDescent="0.25">
      <c r="A24" s="8"/>
      <c r="B24" s="36"/>
      <c r="C24" s="37"/>
      <c r="D24" s="38"/>
      <c r="E24" s="37"/>
      <c r="F24" s="37"/>
      <c r="G24" s="37"/>
      <c r="H24" s="37"/>
      <c r="I24" s="37"/>
      <c r="J24" s="37"/>
      <c r="K24" s="37"/>
      <c r="L24" s="37"/>
      <c r="M24" s="37"/>
      <c r="N24" s="37"/>
      <c r="O24" s="37"/>
      <c r="P24" s="37"/>
      <c r="Q24" s="37"/>
      <c r="R24" s="37"/>
      <c r="S24" s="37"/>
      <c r="T24" s="37"/>
      <c r="U24" s="37"/>
      <c r="V24" s="37"/>
      <c r="W24" s="49"/>
      <c r="X24" s="37">
        <f t="shared" si="3"/>
        <v>0</v>
      </c>
      <c r="Y24" s="37"/>
      <c r="Z24" s="37">
        <f t="shared" si="4"/>
        <v>0</v>
      </c>
      <c r="AA24" s="37"/>
      <c r="AB24" s="37"/>
      <c r="AC24" s="36"/>
      <c r="AD24" s="36"/>
      <c r="AE24" s="36"/>
      <c r="AF24" s="36"/>
      <c r="AG24" s="36"/>
      <c r="AH24" s="8"/>
      <c r="AI24" s="36"/>
      <c r="AJ24" s="36"/>
      <c r="AK24" s="36"/>
      <c r="AL24" s="36"/>
      <c r="AM24" s="36"/>
      <c r="AN24" s="36"/>
      <c r="AO24" s="36"/>
      <c r="AP24" s="36"/>
      <c r="AQ24" s="36"/>
      <c r="AR24" s="36"/>
      <c r="AS24" s="36"/>
      <c r="AT24" s="36"/>
      <c r="AU24" s="36"/>
      <c r="AV24" s="36"/>
      <c r="AW24" s="36"/>
      <c r="AX24" s="36"/>
      <c r="AY24" s="36"/>
      <c r="AZ24" s="36"/>
      <c r="BA24" s="36"/>
      <c r="BB24" s="36"/>
      <c r="BC24" s="36"/>
      <c r="BD24" s="36"/>
      <c r="BE24" s="36"/>
    </row>
    <row r="25" spans="1:64" x14ac:dyDescent="0.25">
      <c r="A25" s="8"/>
      <c r="B25" s="36"/>
      <c r="C25" s="37"/>
      <c r="D25" s="38"/>
      <c r="E25" s="37"/>
      <c r="F25" s="37"/>
      <c r="G25" s="37"/>
      <c r="H25" s="37"/>
      <c r="I25" s="37"/>
      <c r="J25" s="37"/>
      <c r="K25" s="37"/>
      <c r="L25" s="37"/>
      <c r="M25" s="37"/>
      <c r="N25" s="37"/>
      <c r="O25" s="37"/>
      <c r="P25" s="37"/>
      <c r="Q25" s="37"/>
      <c r="R25" s="37"/>
      <c r="S25" s="37"/>
      <c r="T25" s="37"/>
      <c r="U25" s="37"/>
      <c r="V25" s="37"/>
      <c r="W25" s="49"/>
      <c r="X25" s="37">
        <f t="shared" si="3"/>
        <v>0</v>
      </c>
      <c r="Y25" s="37"/>
      <c r="Z25" s="37">
        <f t="shared" si="4"/>
        <v>0</v>
      </c>
      <c r="AA25" s="37"/>
      <c r="AB25" s="37"/>
      <c r="AC25" s="36"/>
      <c r="AD25" s="36"/>
      <c r="AE25" s="36"/>
      <c r="AF25" s="36"/>
      <c r="AG25" s="36"/>
      <c r="AH25" s="8"/>
      <c r="AI25" s="36"/>
      <c r="AJ25" s="36"/>
      <c r="AK25" s="36"/>
      <c r="AL25" s="36"/>
      <c r="AM25" s="36"/>
      <c r="AN25" s="36"/>
      <c r="AO25" s="36"/>
      <c r="AP25" s="36"/>
      <c r="AQ25" s="36"/>
      <c r="AR25" s="36"/>
      <c r="AS25" s="36"/>
      <c r="AT25" s="36"/>
      <c r="AU25" s="36"/>
      <c r="AV25" s="36"/>
      <c r="AW25" s="36"/>
      <c r="AX25" s="36"/>
      <c r="AY25" s="36"/>
      <c r="AZ25" s="36"/>
      <c r="BA25" s="36"/>
      <c r="BB25" s="36"/>
      <c r="BC25" s="36"/>
      <c r="BD25" s="36"/>
      <c r="BE25" s="36"/>
    </row>
    <row r="26" spans="1:64" x14ac:dyDescent="0.25">
      <c r="A26" s="8"/>
      <c r="B26" s="36"/>
      <c r="C26" s="37"/>
      <c r="D26" s="38"/>
      <c r="E26" s="37"/>
      <c r="F26" s="37"/>
      <c r="G26" s="37"/>
      <c r="H26" s="37"/>
      <c r="I26" s="37"/>
      <c r="J26" s="37"/>
      <c r="K26" s="37"/>
      <c r="L26" s="37"/>
      <c r="M26" s="37"/>
      <c r="N26" s="37"/>
      <c r="O26" s="37"/>
      <c r="P26" s="37"/>
      <c r="Q26" s="37"/>
      <c r="R26" s="37"/>
      <c r="S26" s="37"/>
      <c r="T26" s="37"/>
      <c r="U26" s="37"/>
      <c r="V26" s="37"/>
      <c r="W26" s="49"/>
      <c r="X26" s="37">
        <f t="shared" si="3"/>
        <v>0</v>
      </c>
      <c r="Y26" s="37"/>
      <c r="Z26" s="37">
        <f t="shared" si="4"/>
        <v>0</v>
      </c>
      <c r="AA26" s="37"/>
      <c r="AB26" s="37"/>
      <c r="AC26" s="36"/>
      <c r="AD26" s="36"/>
      <c r="AE26" s="36"/>
      <c r="AF26" s="36"/>
      <c r="AG26" s="36"/>
      <c r="AH26" s="8"/>
      <c r="AI26" s="36"/>
      <c r="AJ26" s="36"/>
      <c r="AK26" s="36"/>
      <c r="AL26" s="36"/>
      <c r="AM26" s="36"/>
      <c r="AN26" s="36"/>
      <c r="AO26" s="36"/>
      <c r="AP26" s="36"/>
      <c r="AQ26" s="36"/>
      <c r="AR26" s="36"/>
      <c r="AS26" s="36"/>
      <c r="AT26" s="36"/>
      <c r="AU26" s="36"/>
      <c r="AV26" s="36"/>
      <c r="AW26" s="36"/>
      <c r="AX26" s="36"/>
      <c r="AY26" s="36"/>
      <c r="AZ26" s="36"/>
      <c r="BA26" s="36"/>
      <c r="BB26" s="36"/>
      <c r="BC26" s="36"/>
      <c r="BD26" s="36"/>
      <c r="BE26" s="36"/>
    </row>
    <row r="27" spans="1:64" x14ac:dyDescent="0.25">
      <c r="A27" s="8"/>
      <c r="B27" s="36"/>
      <c r="C27" s="37"/>
      <c r="D27" s="38"/>
      <c r="E27" s="37"/>
      <c r="F27" s="37"/>
      <c r="G27" s="37"/>
      <c r="H27" s="37"/>
      <c r="I27" s="37"/>
      <c r="J27" s="37"/>
      <c r="K27" s="37"/>
      <c r="L27" s="37"/>
      <c r="M27" s="37"/>
      <c r="N27" s="37"/>
      <c r="O27" s="37"/>
      <c r="P27" s="37"/>
      <c r="Q27" s="37"/>
      <c r="R27" s="37"/>
      <c r="S27" s="37"/>
      <c r="T27" s="37"/>
      <c r="U27" s="37"/>
      <c r="V27" s="37"/>
      <c r="W27" s="49"/>
      <c r="X27" s="37">
        <f t="shared" si="3"/>
        <v>0</v>
      </c>
      <c r="Y27" s="37"/>
      <c r="Z27" s="37">
        <f t="shared" si="4"/>
        <v>0</v>
      </c>
      <c r="AA27" s="37"/>
      <c r="AB27" s="37"/>
      <c r="AC27" s="36"/>
      <c r="AD27" s="36"/>
      <c r="AE27" s="36"/>
      <c r="AF27" s="36"/>
      <c r="AG27" s="36"/>
      <c r="AH27" s="8"/>
      <c r="AI27" s="36"/>
      <c r="AJ27" s="36"/>
      <c r="AK27" s="36"/>
      <c r="AL27" s="36"/>
      <c r="AM27" s="36"/>
      <c r="AN27" s="36"/>
      <c r="AO27" s="36"/>
      <c r="AP27" s="36"/>
      <c r="AQ27" s="36"/>
      <c r="AR27" s="36"/>
      <c r="AS27" s="36"/>
      <c r="AT27" s="36"/>
      <c r="AU27" s="36"/>
      <c r="AV27" s="36"/>
      <c r="AW27" s="36"/>
      <c r="AX27" s="36"/>
      <c r="AY27" s="36"/>
      <c r="AZ27" s="36"/>
      <c r="BA27" s="36"/>
      <c r="BB27" s="36"/>
      <c r="BC27" s="36"/>
      <c r="BD27" s="36"/>
      <c r="BE27" s="36"/>
    </row>
    <row r="28" spans="1:64" x14ac:dyDescent="0.25">
      <c r="A28" s="8"/>
      <c r="B28" s="36"/>
      <c r="C28" s="37"/>
      <c r="D28" s="38"/>
      <c r="E28" s="37"/>
      <c r="F28" s="37"/>
      <c r="G28" s="37"/>
      <c r="H28" s="37"/>
      <c r="I28" s="37"/>
      <c r="J28" s="37"/>
      <c r="K28" s="37"/>
      <c r="L28" s="37"/>
      <c r="M28" s="37"/>
      <c r="N28" s="37"/>
      <c r="O28" s="37"/>
      <c r="P28" s="37"/>
      <c r="Q28" s="37"/>
      <c r="R28" s="37"/>
      <c r="S28" s="37"/>
      <c r="T28" s="37"/>
      <c r="U28" s="37"/>
      <c r="V28" s="37"/>
      <c r="W28" s="49"/>
      <c r="X28" s="37">
        <f t="shared" si="3"/>
        <v>0</v>
      </c>
      <c r="Y28" s="37"/>
      <c r="Z28" s="37">
        <f t="shared" si="4"/>
        <v>0</v>
      </c>
      <c r="AA28" s="37"/>
      <c r="AB28" s="37"/>
      <c r="AC28" s="36"/>
      <c r="AD28" s="36"/>
      <c r="AE28" s="36"/>
      <c r="AF28" s="36"/>
      <c r="AG28" s="36"/>
      <c r="AH28" s="8"/>
      <c r="AI28" s="36"/>
      <c r="AJ28" s="36"/>
      <c r="AK28" s="36"/>
      <c r="AL28" s="36"/>
      <c r="AM28" s="36"/>
      <c r="AN28" s="36"/>
      <c r="AO28" s="36"/>
      <c r="AP28" s="36"/>
      <c r="AQ28" s="36"/>
      <c r="AR28" s="36"/>
      <c r="AS28" s="36"/>
      <c r="AT28" s="36"/>
      <c r="AU28" s="36"/>
      <c r="AV28" s="36"/>
      <c r="AW28" s="36"/>
      <c r="AX28" s="36"/>
      <c r="AY28" s="36"/>
      <c r="AZ28" s="36"/>
      <c r="BA28" s="36"/>
      <c r="BB28" s="36"/>
      <c r="BC28" s="36"/>
      <c r="BD28" s="36"/>
      <c r="BE28" s="36"/>
    </row>
    <row r="29" spans="1:64" s="1" customFormat="1" ht="23.4" customHeight="1" x14ac:dyDescent="0.25">
      <c r="A29" s="39"/>
      <c r="B29" s="110" t="s">
        <v>222</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row>
    <row r="30" spans="1:64" s="1" customFormat="1" ht="23.4" customHeight="1" x14ac:dyDescent="0.25">
      <c r="A30" s="39"/>
      <c r="B30" s="110" t="s">
        <v>153</v>
      </c>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row>
    <row r="31" spans="1:64" s="1" customFormat="1" ht="23.4" customHeight="1" x14ac:dyDescent="0.25">
      <c r="A31" s="39"/>
      <c r="B31" s="110" t="s">
        <v>154</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row>
    <row r="32" spans="1:64" s="1" customFormat="1" ht="23.4" customHeight="1" x14ac:dyDescent="0.25">
      <c r="A32" s="39"/>
      <c r="B32" s="110" t="s">
        <v>223</v>
      </c>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row>
    <row r="33" spans="1:57" s="1" customFormat="1" ht="23.4" customHeight="1" x14ac:dyDescent="0.25">
      <c r="A33" s="39"/>
      <c r="B33" s="110" t="s">
        <v>155</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row>
  </sheetData>
  <mergeCells count="31">
    <mergeCell ref="AV2:AX2"/>
    <mergeCell ref="AY2:AZ2"/>
    <mergeCell ref="BB2:BD2"/>
    <mergeCell ref="B29:BE29"/>
    <mergeCell ref="B30:BE30"/>
    <mergeCell ref="AL2:AL3"/>
    <mergeCell ref="AM2:AM3"/>
    <mergeCell ref="AU2:AU3"/>
    <mergeCell ref="BA2:BA3"/>
    <mergeCell ref="BE2:BE3"/>
    <mergeCell ref="E2:V2"/>
    <mergeCell ref="AA2:AB2"/>
    <mergeCell ref="AC2:AD2"/>
    <mergeCell ref="AE2:AF2"/>
    <mergeCell ref="AN2:AT2"/>
    <mergeCell ref="B31:BE31"/>
    <mergeCell ref="B32:BE32"/>
    <mergeCell ref="B33:BE33"/>
    <mergeCell ref="A2:A3"/>
    <mergeCell ref="B2:B3"/>
    <mergeCell ref="C2:C3"/>
    <mergeCell ref="D2:D3"/>
    <mergeCell ref="W2:W3"/>
    <mergeCell ref="X2:X3"/>
    <mergeCell ref="Y2:Y3"/>
    <mergeCell ref="Z2:Z3"/>
    <mergeCell ref="AG2:AG3"/>
    <mergeCell ref="AH2:AH3"/>
    <mergeCell ref="AI2:AI3"/>
    <mergeCell ref="AJ2:AJ3"/>
    <mergeCell ref="AK2:AK3"/>
  </mergeCells>
  <phoneticPr fontId="3" type="noConversion"/>
  <dataValidations count="3">
    <dataValidation type="list" allowBlank="1" showInputMessage="1" showErrorMessage="1" sqref="AT14">
      <formula1>"是,否"</formula1>
    </dataValidation>
    <dataValidation type="list" showInputMessage="1" showErrorMessage="1" sqref="W16 W19 W4:W5 W11:W13 W22:W28">
      <formula1>"是,否"</formula1>
    </dataValidation>
    <dataValidation type="list" allowBlank="1" showInputMessage="1" showErrorMessage="1" sqref="C4:C28">
      <formula1>"长江源头,三峡库区及上游,丹江口库区及上游,长江中下游,滇池,巢湖,太湖,黄河,珠江,松花江,淮河,海河,辽河,环渤海,千岛湖及新安江,闽江,九龙江,九洲江,洱海,兴凯湖,呼伦湖,艾比湖"</formula1>
    </dataValidation>
  </dataValidations>
  <pageMargins left="0.74791666666666701" right="0.74791666666666701" top="0.98402777777777795" bottom="0.98402777777777795" header="0.51180555555555596" footer="0.51180555555555596"/>
  <pageSetup paperSize="8" scale="45" firstPageNumber="4294963191" fitToWidth="0" fitToHeight="0"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6" x14ac:dyDescent="0.25"/>
  <sheetData/>
  <phoneticPr fontId="3" type="noConversion"/>
  <pageMargins left="0.75" right="0.75" top="1" bottom="1" header="0.51041666666666696" footer="0.51041666666666696"/>
  <pageSetup paperSize="9" firstPageNumber="4294963191"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6" x14ac:dyDescent="0.25"/>
  <sheetData/>
  <phoneticPr fontId="3" type="noConversion"/>
  <pageMargins left="0.75" right="0.75" top="1" bottom="1" header="0.51041666666666696" footer="0.51041666666666696"/>
  <pageSetup paperSize="9" firstPageNumber="4294963191"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审核表</vt:lpstr>
      <vt:lpstr>Sheet1</vt:lpstr>
      <vt:lpstr>Sheet2</vt:lpstr>
      <vt:lpstr>Sheet3</vt:lpstr>
      <vt:lpstr>审核表!Print_Titles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赵宝权</cp:lastModifiedBy>
  <cp:lastPrinted>2019-11-19T07:16:08Z</cp:lastPrinted>
  <dcterms:created xsi:type="dcterms:W3CDTF">2019-09-11T07:45:00Z</dcterms:created>
  <dcterms:modified xsi:type="dcterms:W3CDTF">2019-11-19T09:14:21Z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